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jaramillo\Desktop\Luis\Documentación uniclaretiana\Comité\Comité Integrado de G. # 20\Gestión del Mejoramiento\Procedimientos\"/>
    </mc:Choice>
  </mc:AlternateContent>
  <bookViews>
    <workbookView xWindow="0" yWindow="0" windowWidth="20490" windowHeight="7095"/>
  </bookViews>
  <sheets>
    <sheet name="Contexto_Interno" sheetId="1" r:id="rId1"/>
    <sheet name="Contexto_Externo" sheetId="3" r:id="rId2"/>
    <sheet name="Instructivo" sheetId="4" r:id="rId3"/>
    <sheet name="Datos" sheetId="2" r:id="rId4"/>
  </sheets>
  <definedNames>
    <definedName name="_xlnm._FilterDatabase" localSheetId="3" hidden="1">Datos!$A$2:$A$10</definedName>
    <definedName name="Institucional">Datos!$J$3</definedName>
    <definedName name="Proceso">Datos!$K$3:$K$21</definedName>
    <definedName name="Regional">Datos!$L$3</definedName>
    <definedName name="tipo1">Datos!$A$3:$A$10</definedName>
    <definedName name="tipo2">Datos!$B$3:$B$7</definedName>
    <definedName name="tipo3">Datos!$C$3:$C$7</definedName>
    <definedName name="tipo4">Datos!$D$3:$D$5</definedName>
    <definedName name="tipo5">Datos!$E$3:$E$5</definedName>
    <definedName name="tipo6">Datos!$F$3:$F$5</definedName>
    <definedName name="tipo7">Datos!$G$3:$G$4</definedName>
    <definedName name="tipo8">Datos!$H$3:$H$5</definedName>
    <definedName name="tipo9">Datos!$I$3:$I$6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6" i="3"/>
  <c r="K11" i="1"/>
  <c r="K12" i="1"/>
  <c r="K13" i="1"/>
  <c r="K14" i="1"/>
  <c r="K15" i="1"/>
  <c r="K16" i="1"/>
  <c r="K17" i="1"/>
  <c r="K18" i="1"/>
  <c r="K19" i="1"/>
  <c r="K20" i="1"/>
  <c r="K21" i="1"/>
  <c r="K10" i="1"/>
  <c r="C6" i="3" l="1"/>
  <c r="C10" i="1"/>
  <c r="M10" i="1"/>
  <c r="O16" i="3" l="1"/>
  <c r="O17" i="3"/>
  <c r="O18" i="3"/>
  <c r="O19" i="3"/>
  <c r="O20" i="3"/>
  <c r="O21" i="3"/>
  <c r="O15" i="3"/>
  <c r="O14" i="3"/>
  <c r="O13" i="3"/>
  <c r="O12" i="3"/>
  <c r="O11" i="3"/>
  <c r="O10" i="3"/>
  <c r="O9" i="3"/>
  <c r="O8" i="3"/>
  <c r="O7" i="3"/>
  <c r="O6" i="3"/>
  <c r="M11" i="1"/>
  <c r="M12" i="1"/>
  <c r="M13" i="1"/>
  <c r="M14" i="1"/>
  <c r="M15" i="1"/>
  <c r="M16" i="1"/>
  <c r="M17" i="1"/>
  <c r="M18" i="1"/>
  <c r="M19" i="1"/>
  <c r="M20" i="1"/>
  <c r="M21" i="1"/>
  <c r="C7" i="3" l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</calcChain>
</file>

<file path=xl/sharedStrings.xml><?xml version="1.0" encoding="utf-8"?>
<sst xmlns="http://schemas.openxmlformats.org/spreadsheetml/2006/main" count="155" uniqueCount="112">
  <si>
    <t xml:space="preserve">Factor </t>
  </si>
  <si>
    <t>Personal</t>
  </si>
  <si>
    <t>Estratégicos</t>
  </si>
  <si>
    <r>
      <t>N</t>
    </r>
    <r>
      <rPr>
        <b/>
        <vertAlign val="superscript"/>
        <sz val="10"/>
        <color theme="1"/>
        <rFont val="Arial"/>
        <family val="2"/>
      </rPr>
      <t>0</t>
    </r>
  </si>
  <si>
    <t>Indicador</t>
  </si>
  <si>
    <t xml:space="preserve">Frecuencia de seguimiento </t>
  </si>
  <si>
    <t>Económicos y financieros</t>
  </si>
  <si>
    <t>Sociales y culturales</t>
  </si>
  <si>
    <t>Ambientales</t>
  </si>
  <si>
    <t xml:space="preserve">Tecnológicos </t>
  </si>
  <si>
    <t>Positivo</t>
  </si>
  <si>
    <t>Negativo</t>
  </si>
  <si>
    <t>Neutro</t>
  </si>
  <si>
    <t>Muy negativo</t>
  </si>
  <si>
    <t xml:space="preserve">Muy positivo </t>
  </si>
  <si>
    <t>¿Amenaza u oportunidad?</t>
  </si>
  <si>
    <t>Amenaza</t>
  </si>
  <si>
    <t>Oportunidad</t>
  </si>
  <si>
    <t>Amenaza y oportunidad</t>
  </si>
  <si>
    <t>Riesgo</t>
  </si>
  <si>
    <t>Oportunidad de mejora</t>
  </si>
  <si>
    <t>Opotunidad de mejora y riesgo</t>
  </si>
  <si>
    <t>tipo5</t>
  </si>
  <si>
    <t>¿Oportunidad de mejora o riesgos?</t>
  </si>
  <si>
    <t>Abordar</t>
  </si>
  <si>
    <t>No abordar</t>
  </si>
  <si>
    <t xml:space="preserve">Se esta abordando </t>
  </si>
  <si>
    <t>tipo6</t>
  </si>
  <si>
    <t>¿Fortaleza o Debilidad?</t>
  </si>
  <si>
    <t xml:space="preserve">Debilidad </t>
  </si>
  <si>
    <t>Fortaleza</t>
  </si>
  <si>
    <t>tipo7</t>
  </si>
  <si>
    <t>Fuente</t>
  </si>
  <si>
    <t>Decisión</t>
  </si>
  <si>
    <t xml:space="preserve">Estado </t>
  </si>
  <si>
    <t xml:space="preserve">Efecto </t>
  </si>
  <si>
    <t>Estado</t>
  </si>
  <si>
    <t>En monitoreo</t>
  </si>
  <si>
    <t>tipo8</t>
  </si>
  <si>
    <t>Versión: 01</t>
  </si>
  <si>
    <t>ESTABLECIMIENTO DEL CONTEXTO</t>
  </si>
  <si>
    <t>Desición</t>
  </si>
  <si>
    <t>Justificación</t>
  </si>
  <si>
    <t>Efecto</t>
  </si>
  <si>
    <t>Concepto</t>
  </si>
  <si>
    <t>tipo1</t>
  </si>
  <si>
    <t>tipo2</t>
  </si>
  <si>
    <t>tipo3</t>
  </si>
  <si>
    <t>tipo4</t>
  </si>
  <si>
    <t>Información</t>
  </si>
  <si>
    <t>Abierta</t>
  </si>
  <si>
    <t>Cerrada</t>
  </si>
  <si>
    <t>Semáforo</t>
  </si>
  <si>
    <t>tipo9</t>
  </si>
  <si>
    <t>Institucional</t>
  </si>
  <si>
    <t>Proceso</t>
  </si>
  <si>
    <t xml:space="preserve">Regional </t>
  </si>
  <si>
    <t>Fundación Universitaria Claretiana</t>
  </si>
  <si>
    <t>Gestión de la Estrategia</t>
  </si>
  <si>
    <t>Gestión del Mejoramiento</t>
  </si>
  <si>
    <t>Gestión de Autoevaluación y Acreditación</t>
  </si>
  <si>
    <t>Gestión de la Internacionalización</t>
  </si>
  <si>
    <t>Gestión de la Docencia</t>
  </si>
  <si>
    <t>Gestión de la Investigación</t>
  </si>
  <si>
    <t>Gestión de la Extensión</t>
  </si>
  <si>
    <t>Gestión Financiera</t>
  </si>
  <si>
    <t>Gestión Logística</t>
  </si>
  <si>
    <t>Gestión TIC</t>
  </si>
  <si>
    <t>Gestión de la Comunicación</t>
  </si>
  <si>
    <t>Gestión Humana</t>
  </si>
  <si>
    <t>Gestión de Seguridad y Salud en el Trabajo</t>
  </si>
  <si>
    <t>Gestión del Mercadeo</t>
  </si>
  <si>
    <t>Gestión de la Innovación y Desarrollo de Medios y Mediaciones</t>
  </si>
  <si>
    <t>Gestión del Bienestar</t>
  </si>
  <si>
    <t>Gestión de Admisiones y Registro</t>
  </si>
  <si>
    <t>Gestión Jurídica</t>
  </si>
  <si>
    <t>Gestión Documental</t>
  </si>
  <si>
    <t>Dirección Regional Caribe</t>
  </si>
  <si>
    <t>Fecha de análisis:</t>
  </si>
  <si>
    <t>Tipo :</t>
  </si>
  <si>
    <t>Nombre:</t>
  </si>
  <si>
    <t>Políticos y legales</t>
  </si>
  <si>
    <t xml:space="preserve">Políticas institucionales </t>
  </si>
  <si>
    <t xml:space="preserve">Físicos y tecnológicos </t>
  </si>
  <si>
    <t xml:space="preserve">Financieros </t>
  </si>
  <si>
    <t>Fecha</t>
  </si>
  <si>
    <t xml:space="preserve">Hoja: Contexto Interno </t>
  </si>
  <si>
    <t>Tipo</t>
  </si>
  <si>
    <t>Nombre</t>
  </si>
  <si>
    <t>Factor</t>
  </si>
  <si>
    <t>Seleccionar de la lista desplegable la opción relacionada con el escenario escogido en el campo "Tipo"</t>
  </si>
  <si>
    <t>Dependiendo del escenario de estudio, seleccionar de la lista desplegable una de las opciones siguientes: "Institucional"; "Proceso" o "Dirección Regional"</t>
  </si>
  <si>
    <t>No requiere diligenciamiento (automático)</t>
  </si>
  <si>
    <t>Describir el hecho, situación o circunstancia relevante del factor que se requiere analizar.</t>
  </si>
  <si>
    <t xml:space="preserve">Describir el efecto que puede o podría generar el factor a la institución, proceso o Dirección Regional. </t>
  </si>
  <si>
    <t>Dependiendo del efecto generado por el factor, determinar si corresponde a una "Fortaleza" o "Debilidad"</t>
  </si>
  <si>
    <t>Si la decisión corresponde a  "No abordar", se deberá justificar dicha determinación.</t>
  </si>
  <si>
    <t>No requiere diligenciamiento (automático).</t>
  </si>
  <si>
    <t>Registrar la fecha (día/mes/año) de análisis del contexto.</t>
  </si>
  <si>
    <t>Escoger el factor interno que se requiere analizar.</t>
  </si>
  <si>
    <t>Registrar el nombre del proceso o dependencia que genera el factor que se encuentra en análisis.</t>
  </si>
  <si>
    <r>
      <t xml:space="preserve">Cuando se realice monitoreo y revisión indicar el estado del factor analizado:
</t>
    </r>
    <r>
      <rPr>
        <b/>
        <sz val="10"/>
        <color theme="1"/>
        <rFont val="Arial"/>
        <family val="2"/>
      </rPr>
      <t>Cerrada</t>
    </r>
    <r>
      <rPr>
        <sz val="10"/>
        <color theme="1"/>
        <rFont val="Arial"/>
        <family val="2"/>
      </rPr>
      <t xml:space="preserve">: Las acciones para abordar la oportunidad de mejora o el riesgo se definieron y fueron ejecutadas eficazmente.
</t>
    </r>
    <r>
      <rPr>
        <b/>
        <sz val="10"/>
        <color theme="1"/>
        <rFont val="Arial"/>
        <family val="2"/>
      </rPr>
      <t>Abierta:</t>
    </r>
    <r>
      <rPr>
        <sz val="10"/>
        <color theme="1"/>
        <rFont val="Arial"/>
        <family val="2"/>
      </rPr>
      <t xml:space="preserve"> No se han definido acciones para abordar la oportunidad de mejora o el riesgo
</t>
    </r>
    <r>
      <rPr>
        <b/>
        <sz val="10"/>
        <color theme="1"/>
        <rFont val="Arial"/>
        <family val="2"/>
      </rPr>
      <t>Monitoreo:</t>
    </r>
    <r>
      <rPr>
        <sz val="10"/>
        <color theme="1"/>
        <rFont val="Arial"/>
        <family val="2"/>
      </rPr>
      <t xml:space="preserve">  se debe escoger para uno de los dos casos siguientes:
1. Las acciones para bordar la oportunidad de mejora o riesgo se han definido, pero todavía no se han ejecutado de manera eficaz. 
2. El efecto del factor sobre la institución, proceso o Dirección Regional no es significativo, por tal razón, no requiere de acciones para su tratamiento, sin embargo, se debe monitorear de manera periódica con el fin de monitorear su comportamiento a través del tiempo.</t>
    </r>
  </si>
  <si>
    <t>Analizar si la fortaleza o debilidad se considerará: "Oportunidad de mejora", "Riesgo" u "Oportunidad de mejora y riesgo".</t>
  </si>
  <si>
    <t xml:space="preserve">Indicar la decisión sobre la opción seleccionada en el campo anterior: "Abordar", "No abordar" o "Se esta abordando" </t>
  </si>
  <si>
    <t>Escoger el factor externo que se requiere analizar.</t>
  </si>
  <si>
    <t>Hoja: Contexto_ Externo</t>
  </si>
  <si>
    <t>Describir el indicador (en el caso de que se pueda medir )que revela la actividad del factor: Ejemplo: Tasa de desempleo, PIB, Tasa de crecimiento de la matrícula a nivel nacional, etc.)</t>
  </si>
  <si>
    <t>Registrar el nombre de la fuente externa que genera le factor, ejemplo: DANE, Ministerio de Educción Nacional, entre otros.</t>
  </si>
  <si>
    <t>Dependiendo del efecto generado por el factor, determinar si corresponde a una "Amenaza" u "Oportunidad"</t>
  </si>
  <si>
    <t>Analizar si la amenaza  u oportunidad se considerará: "Oportunidad de mejora", "Riesgo" u "Oportunidad de mejora y riesgo".</t>
  </si>
  <si>
    <t>Código: FGS19</t>
  </si>
  <si>
    <t>Instrucciones para el diligenciamiento
 del FGS19 Establecimiento del Contexto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</si>
</sst>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po4"/>
    </font>
    <font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/>
    </xf>
    <xf numFmtId="0" fontId="1" fillId="5" borderId="0" xfId="0" applyFont="1" applyFill="1" applyBorder="1" applyAlignment="1">
      <alignment horizontal="justify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 applyProtection="1">
      <alignment horizontal="left" vertical="center" indent="2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14" fontId="3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justify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27679"/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66676</xdr:rowOff>
    </xdr:from>
    <xdr:to>
      <xdr:col>3</xdr:col>
      <xdr:colOff>790575</xdr:colOff>
      <xdr:row>2</xdr:row>
      <xdr:rowOff>219075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28601"/>
          <a:ext cx="600075" cy="428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104776</xdr:rowOff>
    </xdr:from>
    <xdr:to>
      <xdr:col>3</xdr:col>
      <xdr:colOff>647700</xdr:colOff>
      <xdr:row>2</xdr:row>
      <xdr:rowOff>257175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00026"/>
          <a:ext cx="600075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abSelected="1" zoomScale="95" zoomScaleNormal="95" workbookViewId="0">
      <pane xSplit="5" ySplit="9" topLeftCell="F11" activePane="bottomRight" state="frozen"/>
      <selection pane="topRight" activeCell="E1" sqref="E1"/>
      <selection pane="bottomLeft" activeCell="A6" sqref="A6"/>
      <selection pane="bottomRight" activeCell="L2" sqref="L2:M2"/>
    </sheetView>
  </sheetViews>
  <sheetFormatPr baseColWidth="10" defaultRowHeight="12.75"/>
  <cols>
    <col min="1" max="1" width="1.85546875" style="16" customWidth="1"/>
    <col min="2" max="2" width="1.5703125" style="15" customWidth="1"/>
    <col min="3" max="3" width="4.42578125" style="15" customWidth="1"/>
    <col min="4" max="4" width="23.5703125" style="15" customWidth="1"/>
    <col min="5" max="5" width="24.42578125" style="15" customWidth="1"/>
    <col min="6" max="6" width="16.7109375" style="15" customWidth="1"/>
    <col min="7" max="7" width="13" style="15" customWidth="1"/>
    <col min="8" max="8" width="16.85546875" style="15" customWidth="1"/>
    <col min="9" max="9" width="19.7109375" style="15" customWidth="1"/>
    <col min="10" max="10" width="11.28515625" style="15" customWidth="1"/>
    <col min="11" max="11" width="19.5703125" style="15" customWidth="1"/>
    <col min="12" max="12" width="12.5703125" style="15" customWidth="1"/>
    <col min="13" max="13" width="9.85546875" style="15" customWidth="1"/>
    <col min="14" max="14" width="3.28515625" style="15" customWidth="1"/>
    <col min="15" max="16384" width="11.42578125" style="16"/>
  </cols>
  <sheetData>
    <row r="1" spans="2:14" ht="6" customHeight="1"/>
    <row r="2" spans="2:14" ht="21.95" customHeight="1">
      <c r="C2" s="32"/>
      <c r="D2" s="33"/>
      <c r="E2" s="36" t="s">
        <v>40</v>
      </c>
      <c r="F2" s="37"/>
      <c r="G2" s="37"/>
      <c r="H2" s="37"/>
      <c r="I2" s="37"/>
      <c r="J2" s="37"/>
      <c r="K2" s="38"/>
      <c r="L2" s="42" t="s">
        <v>110</v>
      </c>
      <c r="M2" s="43"/>
    </row>
    <row r="3" spans="2:14" ht="21.95" customHeight="1">
      <c r="C3" s="34"/>
      <c r="D3" s="35"/>
      <c r="E3" s="39"/>
      <c r="F3" s="40"/>
      <c r="G3" s="40"/>
      <c r="H3" s="40"/>
      <c r="I3" s="40"/>
      <c r="J3" s="40"/>
      <c r="K3" s="41"/>
      <c r="L3" s="42" t="s">
        <v>39</v>
      </c>
      <c r="M3" s="43"/>
    </row>
    <row r="4" spans="2:14" ht="6.75" customHeight="1">
      <c r="C4" s="17"/>
      <c r="D4" s="17"/>
      <c r="E4" s="4"/>
      <c r="F4" s="4"/>
      <c r="G4" s="4"/>
      <c r="H4" s="4"/>
      <c r="I4" s="4"/>
      <c r="J4" s="4"/>
      <c r="K4" s="4"/>
      <c r="L4" s="4"/>
      <c r="M4" s="4"/>
    </row>
    <row r="5" spans="2:14" ht="12" customHeight="1">
      <c r="C5" s="31" t="s">
        <v>79</v>
      </c>
      <c r="D5" s="31"/>
      <c r="E5" s="18"/>
      <c r="F5" s="4"/>
      <c r="G5" s="4"/>
      <c r="H5" s="4"/>
      <c r="I5" s="4"/>
      <c r="J5" s="4"/>
      <c r="K5" s="4"/>
      <c r="L5" s="4"/>
      <c r="M5" s="4"/>
    </row>
    <row r="6" spans="2:14" ht="12" customHeight="1">
      <c r="C6" s="31" t="s">
        <v>80</v>
      </c>
      <c r="D6" s="31"/>
      <c r="E6" s="18"/>
      <c r="F6" s="4"/>
      <c r="G6" s="4"/>
      <c r="H6" s="4"/>
      <c r="I6" s="4"/>
      <c r="J6" s="4"/>
      <c r="K6" s="4"/>
      <c r="L6" s="4"/>
      <c r="M6" s="4"/>
    </row>
    <row r="7" spans="2:14" ht="12" customHeight="1">
      <c r="C7" s="31" t="s">
        <v>78</v>
      </c>
      <c r="D7" s="31"/>
      <c r="E7" s="19"/>
      <c r="F7" s="4"/>
      <c r="G7" s="4"/>
      <c r="H7" s="4"/>
      <c r="I7" s="4"/>
      <c r="J7" s="4"/>
      <c r="K7" s="4"/>
      <c r="L7" s="4"/>
      <c r="M7" s="4"/>
    </row>
    <row r="8" spans="2:14" ht="4.5" customHeight="1"/>
    <row r="9" spans="2:14" s="23" customFormat="1" ht="24" customHeight="1">
      <c r="B9" s="20"/>
      <c r="C9" s="21" t="s">
        <v>3</v>
      </c>
      <c r="D9" s="21" t="s">
        <v>0</v>
      </c>
      <c r="E9" s="22" t="s">
        <v>44</v>
      </c>
      <c r="F9" s="22" t="s">
        <v>43</v>
      </c>
      <c r="G9" s="22" t="s">
        <v>32</v>
      </c>
      <c r="H9" s="22" t="s">
        <v>28</v>
      </c>
      <c r="I9" s="22" t="s">
        <v>23</v>
      </c>
      <c r="J9" s="22" t="s">
        <v>33</v>
      </c>
      <c r="K9" s="22" t="s">
        <v>42</v>
      </c>
      <c r="L9" s="22" t="s">
        <v>34</v>
      </c>
      <c r="M9" s="21" t="s">
        <v>52</v>
      </c>
      <c r="N9" s="20"/>
    </row>
    <row r="10" spans="2:14" ht="26.25" customHeight="1">
      <c r="C10" s="14" t="str">
        <f>IF(D10&lt;&gt;"",1,"")</f>
        <v/>
      </c>
      <c r="D10" s="25"/>
      <c r="E10" s="25"/>
      <c r="F10" s="25"/>
      <c r="G10" s="26"/>
      <c r="H10" s="24"/>
      <c r="I10" s="26"/>
      <c r="J10" s="26"/>
      <c r="K10" s="26" t="str">
        <f>IF(J10="","",IF(J10="No abordar","Describa la razón por la cual no se aborda la oportunidad o el riesgo","No aplica"))</f>
        <v/>
      </c>
      <c r="L10" s="26"/>
      <c r="M10" s="13" t="str">
        <f>IF(L10="Cerrada",1,IF(L10="En monitoreo",2,IF(L10="Abierta",3,"")))</f>
        <v/>
      </c>
    </row>
    <row r="11" spans="2:14" ht="20.100000000000001" customHeight="1">
      <c r="C11" s="14" t="str">
        <f>IF(D11&lt;&gt;"",1+C10,"")</f>
        <v/>
      </c>
      <c r="D11" s="25"/>
      <c r="E11" s="25"/>
      <c r="F11" s="25"/>
      <c r="G11" s="26"/>
      <c r="H11" s="24"/>
      <c r="I11" s="26"/>
      <c r="J11" s="26"/>
      <c r="K11" s="26" t="str">
        <f t="shared" ref="K11:K21" si="0">IF(J11="","",IF(J11="No abordar","Describa la razón por la cual no se aborda la oportunidad o el riesgo","No aplica"))</f>
        <v/>
      </c>
      <c r="L11" s="26"/>
      <c r="M11" s="13" t="str">
        <f t="shared" ref="M11:M21" si="1">IF(L11="Cerrada",1,IF(L11="En monitoreo",2,IF(L11="Abierta",3,"")))</f>
        <v/>
      </c>
    </row>
    <row r="12" spans="2:14" ht="20.100000000000001" customHeight="1">
      <c r="C12" s="14" t="str">
        <f t="shared" ref="C12:C19" si="2">IF(D12&lt;&gt;"",1+C11,"")</f>
        <v/>
      </c>
      <c r="D12" s="25"/>
      <c r="E12" s="27"/>
      <c r="F12" s="24"/>
      <c r="G12" s="26"/>
      <c r="H12" s="24"/>
      <c r="I12" s="26"/>
      <c r="J12" s="26"/>
      <c r="K12" s="26" t="str">
        <f t="shared" si="0"/>
        <v/>
      </c>
      <c r="L12" s="26"/>
      <c r="M12" s="13" t="str">
        <f t="shared" si="1"/>
        <v/>
      </c>
    </row>
    <row r="13" spans="2:14" ht="20.100000000000001" customHeight="1">
      <c r="C13" s="14" t="str">
        <f t="shared" si="2"/>
        <v/>
      </c>
      <c r="D13" s="25"/>
      <c r="E13" s="27"/>
      <c r="F13" s="24"/>
      <c r="G13" s="26"/>
      <c r="H13" s="24"/>
      <c r="I13" s="26"/>
      <c r="J13" s="26"/>
      <c r="K13" s="26" t="str">
        <f t="shared" si="0"/>
        <v/>
      </c>
      <c r="L13" s="26"/>
      <c r="M13" s="13" t="str">
        <f t="shared" si="1"/>
        <v/>
      </c>
    </row>
    <row r="14" spans="2:14" ht="20.100000000000001" customHeight="1">
      <c r="C14" s="14" t="str">
        <f t="shared" si="2"/>
        <v/>
      </c>
      <c r="D14" s="25"/>
      <c r="E14" s="27"/>
      <c r="F14" s="24"/>
      <c r="G14" s="26"/>
      <c r="H14" s="24"/>
      <c r="I14" s="26"/>
      <c r="J14" s="26"/>
      <c r="K14" s="26" t="str">
        <f t="shared" si="0"/>
        <v/>
      </c>
      <c r="L14" s="26"/>
      <c r="M14" s="13" t="str">
        <f t="shared" si="1"/>
        <v/>
      </c>
    </row>
    <row r="15" spans="2:14" ht="20.100000000000001" customHeight="1">
      <c r="C15" s="14" t="str">
        <f t="shared" si="2"/>
        <v/>
      </c>
      <c r="D15" s="25"/>
      <c r="E15" s="27"/>
      <c r="F15" s="24"/>
      <c r="G15" s="26"/>
      <c r="H15" s="24"/>
      <c r="I15" s="26"/>
      <c r="J15" s="26"/>
      <c r="K15" s="26" t="str">
        <f t="shared" si="0"/>
        <v/>
      </c>
      <c r="L15" s="26"/>
      <c r="M15" s="13" t="str">
        <f t="shared" si="1"/>
        <v/>
      </c>
    </row>
    <row r="16" spans="2:14" ht="20.100000000000001" customHeight="1">
      <c r="C16" s="14" t="str">
        <f t="shared" si="2"/>
        <v/>
      </c>
      <c r="D16" s="25"/>
      <c r="E16" s="27"/>
      <c r="F16" s="24"/>
      <c r="G16" s="26"/>
      <c r="H16" s="24"/>
      <c r="I16" s="26"/>
      <c r="J16" s="26"/>
      <c r="K16" s="26" t="str">
        <f t="shared" si="0"/>
        <v/>
      </c>
      <c r="L16" s="26"/>
      <c r="M16" s="13" t="str">
        <f t="shared" si="1"/>
        <v/>
      </c>
    </row>
    <row r="17" spans="3:13" ht="20.100000000000001" customHeight="1">
      <c r="C17" s="14" t="str">
        <f t="shared" si="2"/>
        <v/>
      </c>
      <c r="D17" s="25"/>
      <c r="E17" s="27"/>
      <c r="F17" s="24"/>
      <c r="G17" s="26"/>
      <c r="H17" s="24"/>
      <c r="I17" s="26"/>
      <c r="J17" s="26"/>
      <c r="K17" s="26" t="str">
        <f t="shared" si="0"/>
        <v/>
      </c>
      <c r="L17" s="26"/>
      <c r="M17" s="13" t="str">
        <f t="shared" si="1"/>
        <v/>
      </c>
    </row>
    <row r="18" spans="3:13" ht="20.100000000000001" customHeight="1">
      <c r="C18" s="14" t="str">
        <f t="shared" si="2"/>
        <v/>
      </c>
      <c r="D18" s="25"/>
      <c r="E18" s="27"/>
      <c r="F18" s="24"/>
      <c r="G18" s="26"/>
      <c r="H18" s="24"/>
      <c r="I18" s="26"/>
      <c r="J18" s="26"/>
      <c r="K18" s="26" t="str">
        <f t="shared" si="0"/>
        <v/>
      </c>
      <c r="L18" s="26"/>
      <c r="M18" s="13" t="str">
        <f t="shared" si="1"/>
        <v/>
      </c>
    </row>
    <row r="19" spans="3:13" ht="20.100000000000001" customHeight="1">
      <c r="C19" s="14" t="str">
        <f t="shared" si="2"/>
        <v/>
      </c>
      <c r="D19" s="25"/>
      <c r="E19" s="27"/>
      <c r="F19" s="24"/>
      <c r="G19" s="26"/>
      <c r="H19" s="24"/>
      <c r="I19" s="26"/>
      <c r="J19" s="26"/>
      <c r="K19" s="26" t="str">
        <f t="shared" si="0"/>
        <v/>
      </c>
      <c r="L19" s="26"/>
      <c r="M19" s="13" t="str">
        <f t="shared" si="1"/>
        <v/>
      </c>
    </row>
    <row r="20" spans="3:13" ht="20.100000000000001" customHeight="1">
      <c r="C20" s="14" t="str">
        <f t="shared" ref="C20:C21" si="3">IF(D20&lt;&gt;"",1+C19,"")</f>
        <v/>
      </c>
      <c r="D20" s="25"/>
      <c r="E20" s="27"/>
      <c r="F20" s="24"/>
      <c r="G20" s="26"/>
      <c r="H20" s="24"/>
      <c r="I20" s="26"/>
      <c r="J20" s="26"/>
      <c r="K20" s="26" t="str">
        <f t="shared" si="0"/>
        <v/>
      </c>
      <c r="L20" s="26"/>
      <c r="M20" s="13" t="str">
        <f t="shared" si="1"/>
        <v/>
      </c>
    </row>
    <row r="21" spans="3:13" ht="20.100000000000001" customHeight="1">
      <c r="C21" s="14" t="str">
        <f t="shared" si="3"/>
        <v/>
      </c>
      <c r="D21" s="25"/>
      <c r="E21" s="27"/>
      <c r="F21" s="24"/>
      <c r="G21" s="26"/>
      <c r="H21" s="24"/>
      <c r="I21" s="26"/>
      <c r="J21" s="26"/>
      <c r="K21" s="26" t="str">
        <f t="shared" si="0"/>
        <v/>
      </c>
      <c r="L21" s="26"/>
      <c r="M21" s="13" t="str">
        <f t="shared" si="1"/>
        <v/>
      </c>
    </row>
  </sheetData>
  <sheetProtection algorithmName="SHA-512" hashValue="WuA1PxAX68ijLkcGjuKLNOHSAicNfRsAbbT051A9pshHeDzmKkwmUqzN+n/L7E4R6C9khDW+5SiYl93u+dfQtw==" saltValue="4hhbYMTRU/J8b7Pumo/oGg==" spinCount="100000" sheet="1" formatCells="0" formatColumns="0" formatRows="0" sort="0" autoFilter="0" pivotTables="0"/>
  <mergeCells count="7">
    <mergeCell ref="C6:D6"/>
    <mergeCell ref="C7:D7"/>
    <mergeCell ref="C2:D3"/>
    <mergeCell ref="E2:K3"/>
    <mergeCell ref="L2:M2"/>
    <mergeCell ref="L3:M3"/>
    <mergeCell ref="C5:D5"/>
  </mergeCells>
  <conditionalFormatting sqref="M10:M21">
    <cfRule type="iconSet" priority="1">
      <iconSet iconSet="3TrafficLights2" reverse="1">
        <cfvo type="percent" val="0"/>
        <cfvo type="num" val="2"/>
        <cfvo type="num" val="3"/>
      </iconSet>
    </cfRule>
    <cfRule type="colorScale" priority="2">
      <colorScale>
        <cfvo type="num" val="1"/>
        <cfvo type="num" val="2"/>
        <cfvo type="num" val="3"/>
        <color theme="9" tint="0.59999389629810485"/>
        <color theme="7" tint="0.39997558519241921"/>
        <color rgb="FFF27679"/>
      </colorScale>
    </cfRule>
  </conditionalFormatting>
  <dataValidations count="8">
    <dataValidation type="list" allowBlank="1" showInputMessage="1" showErrorMessage="1" sqref="D10:D21">
      <formula1>tipo1</formula1>
    </dataValidation>
    <dataValidation type="list" allowBlank="1" showInputMessage="1" showErrorMessage="1" sqref="I10:I21">
      <formula1>tipo5</formula1>
    </dataValidation>
    <dataValidation type="list" allowBlank="1" showInputMessage="1" showErrorMessage="1" sqref="J10:J21">
      <formula1>tipo6</formula1>
    </dataValidation>
    <dataValidation type="list" allowBlank="1" showInputMessage="1" showErrorMessage="1" sqref="H10:H21">
      <formula1>tipo7</formula1>
    </dataValidation>
    <dataValidation type="list" allowBlank="1" showInputMessage="1" showErrorMessage="1" sqref="L10:L21">
      <formula1>tipo8</formula1>
    </dataValidation>
    <dataValidation type="date" allowBlank="1" showInputMessage="1" showErrorMessage="1" sqref="E7">
      <formula1>43682</formula1>
      <formula2>45874</formula2>
    </dataValidation>
    <dataValidation type="list" allowBlank="1" showInputMessage="1" showErrorMessage="1" sqref="E6">
      <formula1>INDIRECT($E$5)</formula1>
    </dataValidation>
    <dataValidation type="list" allowBlank="1" showInputMessage="1" showErrorMessage="1" sqref="E5">
      <formula1>tipo9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N2" sqref="N2:O2"/>
    </sheetView>
  </sheetViews>
  <sheetFormatPr baseColWidth="10" defaultRowHeight="12.75"/>
  <cols>
    <col min="1" max="1" width="2.140625" style="16" customWidth="1"/>
    <col min="2" max="2" width="2.140625" style="15" customWidth="1"/>
    <col min="3" max="3" width="5.7109375" style="28" customWidth="1"/>
    <col min="4" max="4" width="16" style="15" customWidth="1"/>
    <col min="5" max="5" width="15.42578125" style="15" customWidth="1"/>
    <col min="6" max="6" width="12.85546875" style="15" customWidth="1"/>
    <col min="7" max="7" width="12" style="15" customWidth="1"/>
    <col min="8" max="8" width="14.85546875" style="15" customWidth="1"/>
    <col min="9" max="9" width="8.7109375" style="15" customWidth="1"/>
    <col min="10" max="10" width="17.5703125" style="15" customWidth="1"/>
    <col min="11" max="11" width="18.140625" style="15" customWidth="1"/>
    <col min="12" max="12" width="11.42578125" style="15" customWidth="1"/>
    <col min="13" max="13" width="15.42578125" style="15" customWidth="1"/>
    <col min="14" max="14" width="13.140625" style="15" customWidth="1"/>
    <col min="15" max="15" width="9.28515625" style="15" customWidth="1"/>
    <col min="16" max="16" width="3" style="15" customWidth="1"/>
    <col min="17" max="16384" width="11.42578125" style="16"/>
  </cols>
  <sheetData>
    <row r="1" spans="2:16" ht="7.5" customHeight="1"/>
    <row r="2" spans="2:16" ht="21.95" customHeight="1">
      <c r="C2" s="32"/>
      <c r="D2" s="33"/>
      <c r="E2" s="36" t="s">
        <v>40</v>
      </c>
      <c r="F2" s="37"/>
      <c r="G2" s="37"/>
      <c r="H2" s="37"/>
      <c r="I2" s="37"/>
      <c r="J2" s="37"/>
      <c r="K2" s="37"/>
      <c r="L2" s="37"/>
      <c r="M2" s="38"/>
      <c r="N2" s="42" t="s">
        <v>110</v>
      </c>
      <c r="O2" s="43"/>
    </row>
    <row r="3" spans="2:16" ht="21.95" customHeight="1">
      <c r="C3" s="34"/>
      <c r="D3" s="35"/>
      <c r="E3" s="39"/>
      <c r="F3" s="40"/>
      <c r="G3" s="40"/>
      <c r="H3" s="40"/>
      <c r="I3" s="40"/>
      <c r="J3" s="40"/>
      <c r="K3" s="40"/>
      <c r="L3" s="40"/>
      <c r="M3" s="41"/>
      <c r="N3" s="42" t="s">
        <v>39</v>
      </c>
      <c r="O3" s="43"/>
    </row>
    <row r="5" spans="2:16" s="30" customFormat="1" ht="28.5" customHeight="1">
      <c r="B5" s="29"/>
      <c r="C5" s="22" t="s">
        <v>3</v>
      </c>
      <c r="D5" s="22" t="s">
        <v>0</v>
      </c>
      <c r="E5" s="22" t="s">
        <v>44</v>
      </c>
      <c r="F5" s="22" t="s">
        <v>35</v>
      </c>
      <c r="G5" s="22" t="s">
        <v>4</v>
      </c>
      <c r="H5" s="22" t="s">
        <v>5</v>
      </c>
      <c r="I5" s="22" t="s">
        <v>32</v>
      </c>
      <c r="J5" s="22" t="s">
        <v>15</v>
      </c>
      <c r="K5" s="22" t="s">
        <v>23</v>
      </c>
      <c r="L5" s="22" t="s">
        <v>41</v>
      </c>
      <c r="M5" s="22" t="s">
        <v>42</v>
      </c>
      <c r="N5" s="22" t="s">
        <v>36</v>
      </c>
      <c r="O5" s="21" t="s">
        <v>52</v>
      </c>
      <c r="P5" s="29"/>
    </row>
    <row r="6" spans="2:16" ht="20.100000000000001" customHeight="1">
      <c r="C6" s="14" t="str">
        <f>IF(D6&lt;&gt;"",1,"")</f>
        <v/>
      </c>
      <c r="D6" s="27"/>
      <c r="E6" s="25"/>
      <c r="F6" s="26"/>
      <c r="G6" s="26"/>
      <c r="H6" s="24"/>
      <c r="I6" s="24"/>
      <c r="J6" s="24"/>
      <c r="K6" s="26"/>
      <c r="L6" s="26"/>
      <c r="M6" s="26" t="str">
        <f>IF(L6="","",IF(L6="No abordar","Describa la razón por la cual no se aborda la oportunidad o el riesgo","No aplica"))</f>
        <v/>
      </c>
      <c r="N6" s="26"/>
      <c r="O6" s="13" t="str">
        <f>IF(N6="Cerrada",1,IF(N6="En monitoreo",2,IF(N6="Abierta",3,"")))</f>
        <v/>
      </c>
    </row>
    <row r="7" spans="2:16" ht="20.100000000000001" customHeight="1">
      <c r="C7" s="14" t="str">
        <f>IF(D7&lt;&gt;"",1+C6,"")</f>
        <v/>
      </c>
      <c r="D7" s="27"/>
      <c r="E7" s="25"/>
      <c r="F7" s="26"/>
      <c r="G7" s="26"/>
      <c r="H7" s="24"/>
      <c r="I7" s="24"/>
      <c r="J7" s="26"/>
      <c r="K7" s="26"/>
      <c r="L7" s="26"/>
      <c r="M7" s="26" t="str">
        <f t="shared" ref="M7:M21" si="0">IF(L7="","",IF(L7="No abordar","Describa la razón por la cual no se aborda la oportunidad o el riesgo","No aplica"))</f>
        <v/>
      </c>
      <c r="N7" s="26"/>
      <c r="O7" s="13" t="str">
        <f t="shared" ref="O7:O21" si="1">IF(N7="Cerrada",1,IF(N7="En monitoreo",2,IF(N7="Abierta",3,"")))</f>
        <v/>
      </c>
    </row>
    <row r="8" spans="2:16" ht="20.100000000000001" customHeight="1">
      <c r="C8" s="14" t="str">
        <f t="shared" ref="C8:C21" si="2">IF(D8&lt;&gt;"",1+C7,"")</f>
        <v/>
      </c>
      <c r="D8" s="27"/>
      <c r="E8" s="27"/>
      <c r="F8" s="24"/>
      <c r="G8" s="24"/>
      <c r="H8" s="24"/>
      <c r="I8" s="24"/>
      <c r="J8" s="24"/>
      <c r="K8" s="26"/>
      <c r="L8" s="26"/>
      <c r="M8" s="26" t="str">
        <f t="shared" si="0"/>
        <v/>
      </c>
      <c r="N8" s="26"/>
      <c r="O8" s="13" t="str">
        <f t="shared" si="1"/>
        <v/>
      </c>
    </row>
    <row r="9" spans="2:16" ht="20.100000000000001" customHeight="1">
      <c r="C9" s="14" t="str">
        <f t="shared" si="2"/>
        <v/>
      </c>
      <c r="D9" s="27"/>
      <c r="E9" s="27"/>
      <c r="F9" s="24"/>
      <c r="G9" s="24"/>
      <c r="H9" s="24"/>
      <c r="I9" s="24"/>
      <c r="J9" s="24"/>
      <c r="K9" s="26"/>
      <c r="L9" s="26"/>
      <c r="M9" s="26" t="str">
        <f t="shared" si="0"/>
        <v/>
      </c>
      <c r="N9" s="26"/>
      <c r="O9" s="13" t="str">
        <f t="shared" si="1"/>
        <v/>
      </c>
    </row>
    <row r="10" spans="2:16" ht="20.100000000000001" customHeight="1">
      <c r="C10" s="14" t="str">
        <f t="shared" si="2"/>
        <v/>
      </c>
      <c r="D10" s="27"/>
      <c r="E10" s="27"/>
      <c r="F10" s="24"/>
      <c r="G10" s="24"/>
      <c r="H10" s="24"/>
      <c r="I10" s="24"/>
      <c r="J10" s="24"/>
      <c r="K10" s="26"/>
      <c r="L10" s="26"/>
      <c r="M10" s="26" t="str">
        <f t="shared" si="0"/>
        <v/>
      </c>
      <c r="N10" s="26"/>
      <c r="O10" s="13" t="str">
        <f t="shared" si="1"/>
        <v/>
      </c>
    </row>
    <row r="11" spans="2:16" ht="20.100000000000001" customHeight="1">
      <c r="C11" s="14" t="str">
        <f t="shared" si="2"/>
        <v/>
      </c>
      <c r="D11" s="27"/>
      <c r="E11" s="27"/>
      <c r="F11" s="24"/>
      <c r="G11" s="24"/>
      <c r="H11" s="24"/>
      <c r="I11" s="24"/>
      <c r="J11" s="24"/>
      <c r="K11" s="26"/>
      <c r="L11" s="26"/>
      <c r="M11" s="26" t="str">
        <f t="shared" si="0"/>
        <v/>
      </c>
      <c r="N11" s="26"/>
      <c r="O11" s="13" t="str">
        <f t="shared" si="1"/>
        <v/>
      </c>
    </row>
    <row r="12" spans="2:16" ht="20.100000000000001" customHeight="1">
      <c r="C12" s="14" t="str">
        <f t="shared" si="2"/>
        <v/>
      </c>
      <c r="D12" s="27"/>
      <c r="E12" s="27"/>
      <c r="F12" s="24"/>
      <c r="G12" s="24"/>
      <c r="H12" s="24"/>
      <c r="I12" s="24"/>
      <c r="J12" s="24"/>
      <c r="K12" s="26"/>
      <c r="L12" s="26"/>
      <c r="M12" s="26" t="str">
        <f t="shared" si="0"/>
        <v/>
      </c>
      <c r="N12" s="26"/>
      <c r="O12" s="13" t="str">
        <f t="shared" si="1"/>
        <v/>
      </c>
    </row>
    <row r="13" spans="2:16" ht="20.100000000000001" customHeight="1">
      <c r="C13" s="14" t="str">
        <f t="shared" si="2"/>
        <v/>
      </c>
      <c r="D13" s="27"/>
      <c r="E13" s="27"/>
      <c r="F13" s="24"/>
      <c r="G13" s="24"/>
      <c r="H13" s="24"/>
      <c r="I13" s="24"/>
      <c r="J13" s="24"/>
      <c r="K13" s="26"/>
      <c r="L13" s="26"/>
      <c r="M13" s="26" t="str">
        <f t="shared" si="0"/>
        <v/>
      </c>
      <c r="N13" s="26"/>
      <c r="O13" s="13" t="str">
        <f t="shared" si="1"/>
        <v/>
      </c>
    </row>
    <row r="14" spans="2:16" ht="20.100000000000001" customHeight="1">
      <c r="C14" s="14" t="str">
        <f t="shared" si="2"/>
        <v/>
      </c>
      <c r="D14" s="27"/>
      <c r="E14" s="27"/>
      <c r="F14" s="24"/>
      <c r="G14" s="24"/>
      <c r="H14" s="24"/>
      <c r="I14" s="24"/>
      <c r="J14" s="24"/>
      <c r="K14" s="26"/>
      <c r="L14" s="26"/>
      <c r="M14" s="26" t="str">
        <f t="shared" si="0"/>
        <v/>
      </c>
      <c r="N14" s="26"/>
      <c r="O14" s="13" t="str">
        <f t="shared" si="1"/>
        <v/>
      </c>
    </row>
    <row r="15" spans="2:16" ht="20.100000000000001" customHeight="1">
      <c r="C15" s="14" t="str">
        <f t="shared" si="2"/>
        <v/>
      </c>
      <c r="D15" s="27"/>
      <c r="E15" s="27"/>
      <c r="F15" s="24"/>
      <c r="G15" s="24"/>
      <c r="H15" s="24"/>
      <c r="I15" s="24"/>
      <c r="J15" s="24"/>
      <c r="K15" s="26"/>
      <c r="L15" s="26"/>
      <c r="M15" s="26" t="str">
        <f t="shared" si="0"/>
        <v/>
      </c>
      <c r="N15" s="26"/>
      <c r="O15" s="13" t="str">
        <f t="shared" si="1"/>
        <v/>
      </c>
    </row>
    <row r="16" spans="2:16" ht="20.100000000000001" customHeight="1">
      <c r="C16" s="14" t="str">
        <f t="shared" si="2"/>
        <v/>
      </c>
      <c r="D16" s="27"/>
      <c r="E16" s="27"/>
      <c r="F16" s="24"/>
      <c r="G16" s="24"/>
      <c r="H16" s="24"/>
      <c r="I16" s="24"/>
      <c r="J16" s="24"/>
      <c r="K16" s="26"/>
      <c r="L16" s="26"/>
      <c r="M16" s="26" t="str">
        <f t="shared" si="0"/>
        <v/>
      </c>
      <c r="N16" s="26"/>
      <c r="O16" s="13" t="str">
        <f t="shared" si="1"/>
        <v/>
      </c>
    </row>
    <row r="17" spans="3:15" ht="20.100000000000001" customHeight="1">
      <c r="C17" s="14" t="str">
        <f t="shared" si="2"/>
        <v/>
      </c>
      <c r="D17" s="27"/>
      <c r="E17" s="27"/>
      <c r="F17" s="24"/>
      <c r="G17" s="24"/>
      <c r="H17" s="24"/>
      <c r="I17" s="24"/>
      <c r="J17" s="24"/>
      <c r="K17" s="26"/>
      <c r="L17" s="26"/>
      <c r="M17" s="26" t="str">
        <f t="shared" si="0"/>
        <v/>
      </c>
      <c r="N17" s="26"/>
      <c r="O17" s="13" t="str">
        <f t="shared" si="1"/>
        <v/>
      </c>
    </row>
    <row r="18" spans="3:15" ht="20.100000000000001" customHeight="1">
      <c r="C18" s="14" t="str">
        <f t="shared" si="2"/>
        <v/>
      </c>
      <c r="D18" s="27"/>
      <c r="E18" s="27"/>
      <c r="F18" s="24"/>
      <c r="G18" s="24"/>
      <c r="H18" s="24"/>
      <c r="I18" s="24"/>
      <c r="J18" s="24"/>
      <c r="K18" s="26"/>
      <c r="L18" s="26"/>
      <c r="M18" s="26" t="str">
        <f t="shared" si="0"/>
        <v/>
      </c>
      <c r="N18" s="26"/>
      <c r="O18" s="13" t="str">
        <f t="shared" si="1"/>
        <v/>
      </c>
    </row>
    <row r="19" spans="3:15" ht="20.100000000000001" customHeight="1">
      <c r="C19" s="14" t="str">
        <f t="shared" si="2"/>
        <v/>
      </c>
      <c r="D19" s="27"/>
      <c r="E19" s="27"/>
      <c r="F19" s="24"/>
      <c r="G19" s="24"/>
      <c r="H19" s="24"/>
      <c r="I19" s="24"/>
      <c r="J19" s="24"/>
      <c r="K19" s="26"/>
      <c r="L19" s="26"/>
      <c r="M19" s="26" t="str">
        <f t="shared" si="0"/>
        <v/>
      </c>
      <c r="N19" s="26"/>
      <c r="O19" s="13" t="str">
        <f t="shared" si="1"/>
        <v/>
      </c>
    </row>
    <row r="20" spans="3:15" ht="20.100000000000001" customHeight="1">
      <c r="C20" s="14" t="str">
        <f t="shared" si="2"/>
        <v/>
      </c>
      <c r="D20" s="27"/>
      <c r="E20" s="27"/>
      <c r="F20" s="24"/>
      <c r="G20" s="24"/>
      <c r="H20" s="24"/>
      <c r="I20" s="24"/>
      <c r="J20" s="24"/>
      <c r="K20" s="26"/>
      <c r="L20" s="26"/>
      <c r="M20" s="26" t="str">
        <f t="shared" si="0"/>
        <v/>
      </c>
      <c r="N20" s="26"/>
      <c r="O20" s="13" t="str">
        <f t="shared" si="1"/>
        <v/>
      </c>
    </row>
    <row r="21" spans="3:15" ht="20.100000000000001" customHeight="1">
      <c r="C21" s="14" t="str">
        <f t="shared" si="2"/>
        <v/>
      </c>
      <c r="D21" s="27"/>
      <c r="E21" s="27"/>
      <c r="F21" s="24"/>
      <c r="G21" s="24"/>
      <c r="H21" s="24"/>
      <c r="I21" s="24"/>
      <c r="J21" s="24"/>
      <c r="K21" s="26"/>
      <c r="L21" s="26"/>
      <c r="M21" s="26" t="str">
        <f t="shared" si="0"/>
        <v/>
      </c>
      <c r="N21" s="26"/>
      <c r="O21" s="13" t="str">
        <f t="shared" si="1"/>
        <v/>
      </c>
    </row>
  </sheetData>
  <sheetProtection algorithmName="SHA-512" hashValue="V+oBr8UFKuCZxLtg14y2PUTRZ1dC+Nt7puV8UvSkH//VbKGg2lFQs2GdSc95zrZvCH1e/uxB1Ar5ghmR8z+BMA==" saltValue="tMCHVu4todTPgXJl52rV4A==" spinCount="100000" sheet="1" formatCells="0" formatColumns="0" formatRows="0" insertColumns="0" insertRows="0" insertHyperlinks="0" sort="0" autoFilter="0" pivotTables="0"/>
  <mergeCells count="4">
    <mergeCell ref="C2:D3"/>
    <mergeCell ref="E2:M3"/>
    <mergeCell ref="N2:O2"/>
    <mergeCell ref="N3:O3"/>
  </mergeCells>
  <conditionalFormatting sqref="C6">
    <cfRule type="expression" dxfId="0" priority="5" stopIfTrue="1">
      <formula>N6="Gestionada"</formula>
    </cfRule>
  </conditionalFormatting>
  <conditionalFormatting sqref="O6:O21">
    <cfRule type="iconSet" priority="8">
      <iconSet iconSet="3TrafficLights2" reverse="1">
        <cfvo type="percent" val="0"/>
        <cfvo type="num" val="2"/>
        <cfvo type="num" val="3"/>
      </iconSet>
    </cfRule>
    <cfRule type="colorScale" priority="9">
      <colorScale>
        <cfvo type="num" val="1"/>
        <cfvo type="num" val="2"/>
        <cfvo type="num" val="3"/>
        <color theme="9" tint="0.59999389629810485"/>
        <color theme="7" tint="0.39997558519241921"/>
        <color rgb="FFF27679"/>
      </colorScale>
    </cfRule>
  </conditionalFormatting>
  <dataValidations count="5">
    <dataValidation type="list" allowBlank="1" showInputMessage="1" showErrorMessage="1" sqref="D6:D21">
      <formula1>tipo2</formula1>
    </dataValidation>
    <dataValidation type="list" allowBlank="1" showInputMessage="1" showErrorMessage="1" sqref="J6:J21">
      <formula1>tipo4</formula1>
    </dataValidation>
    <dataValidation type="list" allowBlank="1" showInputMessage="1" showErrorMessage="1" sqref="L6:L21">
      <formula1>tipo6</formula1>
    </dataValidation>
    <dataValidation type="list" allowBlank="1" showInputMessage="1" showErrorMessage="1" sqref="K6:K21">
      <formula1>tipo5</formula1>
    </dataValidation>
    <dataValidation type="list" allowBlank="1" showInputMessage="1" showErrorMessage="1" sqref="N6:N21">
      <formula1>tipo8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6"/>
  <sheetViews>
    <sheetView workbookViewId="0">
      <pane ySplit="1" topLeftCell="A44" activePane="bottomLeft" state="frozen"/>
      <selection pane="bottomLeft" activeCell="C1" sqref="C1"/>
    </sheetView>
  </sheetViews>
  <sheetFormatPr baseColWidth="10" defaultRowHeight="14.25"/>
  <cols>
    <col min="1" max="1" width="11.42578125" style="10"/>
    <col min="2" max="2" width="3.5703125" style="6" customWidth="1"/>
    <col min="3" max="3" width="127.7109375" style="6" customWidth="1"/>
    <col min="4" max="4" width="2.7109375" style="6" customWidth="1"/>
    <col min="5" max="5" width="3.85546875" style="10" customWidth="1"/>
    <col min="6" max="6" width="4.5703125" style="10" customWidth="1"/>
    <col min="7" max="7" width="5.7109375" style="10" customWidth="1"/>
    <col min="8" max="8" width="4.5703125" style="10" customWidth="1"/>
    <col min="9" max="16384" width="11.42578125" style="10"/>
  </cols>
  <sheetData>
    <row r="1" spans="2:4" ht="35.25" customHeight="1">
      <c r="C1" s="7" t="s">
        <v>111</v>
      </c>
    </row>
    <row r="2" spans="2:4" s="11" customFormat="1" ht="15" customHeight="1">
      <c r="B2" s="12"/>
      <c r="C2" s="7" t="s">
        <v>86</v>
      </c>
      <c r="D2" s="12"/>
    </row>
    <row r="3" spans="2:4" ht="15" customHeight="1">
      <c r="C3" s="9" t="s">
        <v>87</v>
      </c>
    </row>
    <row r="4" spans="2:4" ht="34.5" customHeight="1">
      <c r="C4" s="5" t="s">
        <v>91</v>
      </c>
    </row>
    <row r="5" spans="2:4" ht="15" customHeight="1">
      <c r="C5" s="9" t="s">
        <v>88</v>
      </c>
    </row>
    <row r="6" spans="2:4" ht="23.25" customHeight="1">
      <c r="C6" s="8" t="s">
        <v>90</v>
      </c>
    </row>
    <row r="7" spans="2:4" ht="15" customHeight="1">
      <c r="C7" s="9" t="s">
        <v>85</v>
      </c>
    </row>
    <row r="8" spans="2:4" ht="26.25" customHeight="1">
      <c r="C8" s="5" t="s">
        <v>98</v>
      </c>
    </row>
    <row r="9" spans="2:4" ht="15" customHeight="1">
      <c r="C9" s="9" t="s">
        <v>3</v>
      </c>
    </row>
    <row r="10" spans="2:4" ht="27" customHeight="1">
      <c r="C10" s="5" t="s">
        <v>97</v>
      </c>
    </row>
    <row r="11" spans="2:4" ht="15" customHeight="1">
      <c r="C11" s="9" t="s">
        <v>89</v>
      </c>
    </row>
    <row r="12" spans="2:4" ht="23.25" customHeight="1">
      <c r="C12" s="5" t="s">
        <v>99</v>
      </c>
    </row>
    <row r="13" spans="2:4" ht="15" customHeight="1">
      <c r="C13" s="9" t="s">
        <v>44</v>
      </c>
    </row>
    <row r="14" spans="2:4" ht="22.5" customHeight="1">
      <c r="C14" s="5" t="s">
        <v>93</v>
      </c>
    </row>
    <row r="15" spans="2:4" ht="15" customHeight="1">
      <c r="C15" s="9" t="s">
        <v>43</v>
      </c>
    </row>
    <row r="16" spans="2:4" ht="27.75" customHeight="1">
      <c r="C16" s="5" t="s">
        <v>94</v>
      </c>
    </row>
    <row r="17" spans="2:4" ht="15" customHeight="1">
      <c r="C17" s="9" t="s">
        <v>32</v>
      </c>
    </row>
    <row r="18" spans="2:4" ht="24" customHeight="1">
      <c r="C18" s="5" t="s">
        <v>100</v>
      </c>
    </row>
    <row r="19" spans="2:4" ht="15" customHeight="1">
      <c r="C19" s="9" t="s">
        <v>28</v>
      </c>
    </row>
    <row r="20" spans="2:4" ht="24.75" customHeight="1">
      <c r="C20" s="5" t="s">
        <v>95</v>
      </c>
    </row>
    <row r="21" spans="2:4" ht="15" customHeight="1">
      <c r="C21" s="9" t="s">
        <v>23</v>
      </c>
    </row>
    <row r="22" spans="2:4" ht="25.5" customHeight="1">
      <c r="C22" s="5" t="s">
        <v>102</v>
      </c>
    </row>
    <row r="23" spans="2:4" ht="15" customHeight="1">
      <c r="C23" s="9" t="s">
        <v>33</v>
      </c>
    </row>
    <row r="24" spans="2:4" ht="25.5" customHeight="1">
      <c r="C24" s="5" t="s">
        <v>103</v>
      </c>
    </row>
    <row r="25" spans="2:4" ht="15" customHeight="1">
      <c r="C25" s="9" t="s">
        <v>42</v>
      </c>
    </row>
    <row r="26" spans="2:4" ht="29.25" customHeight="1">
      <c r="C26" s="5" t="s">
        <v>96</v>
      </c>
    </row>
    <row r="27" spans="2:4" ht="15" customHeight="1">
      <c r="C27" s="9" t="s">
        <v>34</v>
      </c>
    </row>
    <row r="28" spans="2:4" ht="102" customHeight="1">
      <c r="C28" s="5" t="s">
        <v>101</v>
      </c>
    </row>
    <row r="29" spans="2:4" ht="15" customHeight="1">
      <c r="C29" s="9" t="s">
        <v>52</v>
      </c>
    </row>
    <row r="30" spans="2:4" ht="15" customHeight="1">
      <c r="C30" s="5" t="s">
        <v>92</v>
      </c>
    </row>
    <row r="32" spans="2:4" s="11" customFormat="1" ht="15">
      <c r="B32" s="12"/>
      <c r="C32" s="7" t="s">
        <v>105</v>
      </c>
      <c r="D32" s="12"/>
    </row>
    <row r="33" spans="3:3">
      <c r="C33" s="9" t="s">
        <v>3</v>
      </c>
    </row>
    <row r="34" spans="3:3">
      <c r="C34" s="5" t="s">
        <v>97</v>
      </c>
    </row>
    <row r="35" spans="3:3">
      <c r="C35" s="9" t="s">
        <v>89</v>
      </c>
    </row>
    <row r="36" spans="3:3">
      <c r="C36" s="5" t="s">
        <v>104</v>
      </c>
    </row>
    <row r="37" spans="3:3">
      <c r="C37" s="9" t="s">
        <v>44</v>
      </c>
    </row>
    <row r="38" spans="3:3">
      <c r="C38" s="5" t="s">
        <v>93</v>
      </c>
    </row>
    <row r="39" spans="3:3">
      <c r="C39" s="9" t="s">
        <v>43</v>
      </c>
    </row>
    <row r="40" spans="3:3">
      <c r="C40" s="5" t="s">
        <v>94</v>
      </c>
    </row>
    <row r="41" spans="3:3">
      <c r="C41" s="9" t="s">
        <v>4</v>
      </c>
    </row>
    <row r="42" spans="3:3" ht="31.5" customHeight="1">
      <c r="C42" s="5" t="s">
        <v>106</v>
      </c>
    </row>
    <row r="43" spans="3:3">
      <c r="C43" s="9" t="s">
        <v>32</v>
      </c>
    </row>
    <row r="44" spans="3:3">
      <c r="C44" s="5" t="s">
        <v>107</v>
      </c>
    </row>
    <row r="45" spans="3:3">
      <c r="C45" s="9" t="s">
        <v>15</v>
      </c>
    </row>
    <row r="46" spans="3:3" ht="17.25" customHeight="1">
      <c r="C46" s="5" t="s">
        <v>108</v>
      </c>
    </row>
    <row r="47" spans="3:3">
      <c r="C47" s="9" t="s">
        <v>23</v>
      </c>
    </row>
    <row r="48" spans="3:3" ht="19.5" customHeight="1">
      <c r="C48" s="5" t="s">
        <v>109</v>
      </c>
    </row>
    <row r="49" spans="3:3">
      <c r="C49" s="9" t="s">
        <v>33</v>
      </c>
    </row>
    <row r="50" spans="3:3">
      <c r="C50" s="5" t="s">
        <v>103</v>
      </c>
    </row>
    <row r="51" spans="3:3">
      <c r="C51" s="9" t="s">
        <v>42</v>
      </c>
    </row>
    <row r="52" spans="3:3">
      <c r="C52" s="5" t="s">
        <v>96</v>
      </c>
    </row>
    <row r="53" spans="3:3">
      <c r="C53" s="9" t="s">
        <v>34</v>
      </c>
    </row>
    <row r="54" spans="3:3" ht="89.25">
      <c r="C54" s="5" t="s">
        <v>101</v>
      </c>
    </row>
    <row r="55" spans="3:3">
      <c r="C55" s="9" t="s">
        <v>52</v>
      </c>
    </row>
    <row r="56" spans="3:3">
      <c r="C56" s="5" t="s">
        <v>92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workbookViewId="0">
      <selection activeCell="D3" sqref="D3"/>
    </sheetView>
  </sheetViews>
  <sheetFormatPr baseColWidth="10" defaultRowHeight="12.75"/>
  <cols>
    <col min="1" max="1" width="20.42578125" style="1" bestFit="1" customWidth="1"/>
    <col min="2" max="2" width="22.7109375" style="1" bestFit="1" customWidth="1"/>
    <col min="3" max="3" width="15.28515625" style="1" customWidth="1"/>
    <col min="4" max="4" width="20.7109375" style="1" bestFit="1" customWidth="1"/>
    <col min="5" max="5" width="26.7109375" style="1" bestFit="1" customWidth="1"/>
    <col min="6" max="6" width="17.28515625" style="1" bestFit="1" customWidth="1"/>
    <col min="7" max="7" width="11.42578125" style="1"/>
    <col min="8" max="8" width="15.140625" style="1" customWidth="1"/>
    <col min="9" max="9" width="11.42578125" style="1"/>
    <col min="10" max="10" width="29.42578125" style="1" bestFit="1" customWidth="1"/>
    <col min="11" max="11" width="57.85546875" style="1" bestFit="1" customWidth="1"/>
    <col min="12" max="16384" width="11.42578125" style="1"/>
  </cols>
  <sheetData>
    <row r="2" spans="1:12" s="3" customFormat="1">
      <c r="A2" s="3" t="s">
        <v>45</v>
      </c>
      <c r="B2" s="3" t="s">
        <v>46</v>
      </c>
      <c r="C2" s="3" t="s">
        <v>47</v>
      </c>
      <c r="D2" s="3" t="s">
        <v>48</v>
      </c>
      <c r="E2" s="3" t="s">
        <v>22</v>
      </c>
      <c r="F2" s="3" t="s">
        <v>27</v>
      </c>
      <c r="G2" s="3" t="s">
        <v>31</v>
      </c>
      <c r="H2" s="3" t="s">
        <v>38</v>
      </c>
      <c r="I2" s="3" t="s">
        <v>53</v>
      </c>
      <c r="J2" s="3" t="s">
        <v>54</v>
      </c>
      <c r="K2" s="3" t="s">
        <v>55</v>
      </c>
      <c r="L2" s="3" t="s">
        <v>56</v>
      </c>
    </row>
    <row r="3" spans="1:12" ht="25.5">
      <c r="A3" s="5" t="s">
        <v>82</v>
      </c>
      <c r="B3" s="1" t="s">
        <v>8</v>
      </c>
      <c r="C3" s="1" t="s">
        <v>11</v>
      </c>
      <c r="D3" s="2" t="s">
        <v>16</v>
      </c>
      <c r="E3" s="1" t="s">
        <v>20</v>
      </c>
      <c r="F3" s="1" t="s">
        <v>24</v>
      </c>
      <c r="G3" s="1" t="s">
        <v>29</v>
      </c>
      <c r="H3" s="1" t="s">
        <v>50</v>
      </c>
      <c r="I3" s="1" t="s">
        <v>54</v>
      </c>
      <c r="J3" s="1" t="s">
        <v>57</v>
      </c>
      <c r="K3" s="1" t="s">
        <v>58</v>
      </c>
      <c r="L3" s="1" t="s">
        <v>77</v>
      </c>
    </row>
    <row r="4" spans="1:12">
      <c r="A4" s="5" t="s">
        <v>49</v>
      </c>
      <c r="B4" s="1" t="s">
        <v>6</v>
      </c>
      <c r="C4" s="1" t="s">
        <v>12</v>
      </c>
      <c r="D4" s="2" t="s">
        <v>17</v>
      </c>
      <c r="E4" s="1" t="s">
        <v>19</v>
      </c>
      <c r="F4" s="1" t="s">
        <v>25</v>
      </c>
      <c r="G4" s="1" t="s">
        <v>30</v>
      </c>
      <c r="H4" s="1" t="s">
        <v>51</v>
      </c>
      <c r="I4" s="1" t="s">
        <v>55</v>
      </c>
      <c r="K4" s="1" t="s">
        <v>59</v>
      </c>
    </row>
    <row r="5" spans="1:12">
      <c r="A5" s="5" t="s">
        <v>55</v>
      </c>
      <c r="B5" s="1" t="s">
        <v>81</v>
      </c>
      <c r="C5" s="1" t="s">
        <v>10</v>
      </c>
      <c r="D5" s="2" t="s">
        <v>18</v>
      </c>
      <c r="E5" s="1" t="s">
        <v>21</v>
      </c>
      <c r="F5" s="1" t="s">
        <v>26</v>
      </c>
      <c r="H5" s="1" t="s">
        <v>37</v>
      </c>
      <c r="I5" s="1" t="s">
        <v>56</v>
      </c>
      <c r="K5" s="1" t="s">
        <v>60</v>
      </c>
    </row>
    <row r="6" spans="1:12">
      <c r="A6" s="5" t="s">
        <v>1</v>
      </c>
      <c r="B6" s="1" t="s">
        <v>7</v>
      </c>
      <c r="C6" s="1" t="s">
        <v>13</v>
      </c>
      <c r="K6" s="1" t="s">
        <v>61</v>
      </c>
    </row>
    <row r="7" spans="1:12">
      <c r="A7" s="5" t="s">
        <v>83</v>
      </c>
      <c r="B7" s="1" t="s">
        <v>9</v>
      </c>
      <c r="C7" s="1" t="s">
        <v>14</v>
      </c>
      <c r="K7" s="1" t="s">
        <v>62</v>
      </c>
    </row>
    <row r="8" spans="1:12">
      <c r="A8" s="5" t="s">
        <v>84</v>
      </c>
      <c r="K8" s="1" t="s">
        <v>63</v>
      </c>
    </row>
    <row r="9" spans="1:12">
      <c r="A9" s="5" t="s">
        <v>2</v>
      </c>
      <c r="K9" s="1" t="s">
        <v>64</v>
      </c>
    </row>
    <row r="10" spans="1:12">
      <c r="K10" s="1" t="s">
        <v>65</v>
      </c>
    </row>
    <row r="11" spans="1:12">
      <c r="K11" s="1" t="s">
        <v>66</v>
      </c>
    </row>
    <row r="12" spans="1:12">
      <c r="K12" s="1" t="s">
        <v>67</v>
      </c>
    </row>
    <row r="13" spans="1:12">
      <c r="K13" s="1" t="s">
        <v>68</v>
      </c>
    </row>
    <row r="14" spans="1:12">
      <c r="K14" s="1" t="s">
        <v>69</v>
      </c>
    </row>
    <row r="15" spans="1:12">
      <c r="K15" s="1" t="s">
        <v>70</v>
      </c>
    </row>
    <row r="16" spans="1:12">
      <c r="K16" s="1" t="s">
        <v>71</v>
      </c>
    </row>
    <row r="17" spans="11:11">
      <c r="K17" s="1" t="s">
        <v>72</v>
      </c>
    </row>
    <row r="18" spans="11:11">
      <c r="K18" s="1" t="s">
        <v>73</v>
      </c>
    </row>
    <row r="19" spans="11:11">
      <c r="K19" s="1" t="s">
        <v>74</v>
      </c>
    </row>
    <row r="20" spans="11:11">
      <c r="K20" s="1" t="s">
        <v>75</v>
      </c>
    </row>
    <row r="21" spans="11:11">
      <c r="K21" s="1" t="s">
        <v>76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Contexto_Interno</vt:lpstr>
      <vt:lpstr>Contexto_Externo</vt:lpstr>
      <vt:lpstr>Instructivo</vt:lpstr>
      <vt:lpstr>Datos</vt:lpstr>
      <vt:lpstr>Institucional</vt:lpstr>
      <vt:lpstr>Proceso</vt:lpstr>
      <vt:lpstr>Regional</vt:lpstr>
      <vt:lpstr>tipo1</vt:lpstr>
      <vt:lpstr>tipo2</vt:lpstr>
      <vt:lpstr>tipo3</vt:lpstr>
      <vt:lpstr>tipo4</vt:lpstr>
      <vt:lpstr>tipo5</vt:lpstr>
      <vt:lpstr>tipo6</vt:lpstr>
      <vt:lpstr>tipo7</vt:lpstr>
      <vt:lpstr>tipo8</vt:lpstr>
      <vt:lpstr>tipo9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Coordinador(a) Planeación</dc:creator>
  <cp:lastModifiedBy>luis.jaramillo</cp:lastModifiedBy>
  <dcterms:created xsi:type="dcterms:W3CDTF">2019-09-02T16:45:46Z</dcterms:created>
  <dcterms:modified xsi:type="dcterms:W3CDTF">2019-10-07T03:01:56Z</dcterms:modified>
</cp:coreProperties>
</file>