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G:\Mi unidad\Documentos UNICLARETIANA\"/>
    </mc:Choice>
  </mc:AlternateContent>
  <xr:revisionPtr revIDLastSave="0" documentId="13_ncr:1_{EDEFE68A-2948-4653-AB7F-8E0C14532597}" xr6:coauthVersionLast="36" xr6:coauthVersionMax="36" xr10:uidLastSave="{00000000-0000-0000-0000-000000000000}"/>
  <bookViews>
    <workbookView xWindow="0" yWindow="0" windowWidth="20490" windowHeight="8085" xr2:uid="{00000000-000D-0000-FFFF-FFFF00000000}"/>
  </bookViews>
  <sheets>
    <sheet name="Mapa&amp;tratamiento del riesgo" sheetId="1" r:id="rId1"/>
    <sheet name="Evaluación de Controles" sheetId="9" r:id="rId2"/>
    <sheet name="Anexo_1" sheetId="11" r:id="rId3"/>
    <sheet name="Dato" sheetId="5" r:id="rId4"/>
  </sheets>
  <definedNames>
    <definedName name="_xlnm._FilterDatabase" localSheetId="3" hidden="1">Dato!$H$1:$H$10</definedName>
    <definedName name="Estatus">#REF!</definedName>
    <definedName name="tipo">Dato!$A$2:$A$6</definedName>
    <definedName name="tipo1">Dato!$A$2:$A$6</definedName>
    <definedName name="tipo2">Dato!$B$2:$B$6</definedName>
    <definedName name="tipo3">Dato!$C$2:$C$3</definedName>
    <definedName name="tipo4">Dato!$D$2:$D$4</definedName>
    <definedName name="tipo5">Dato!$F$2:$F$5</definedName>
    <definedName name="tipo6">Dato!$G$2:$G$4</definedName>
    <definedName name="tipo7">Dato!$H$2:$H$10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9" l="1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B35" i="1" l="1"/>
  <c r="B33" i="9" s="1"/>
  <c r="B32" i="1"/>
  <c r="B29" i="1"/>
  <c r="B27" i="9" s="1"/>
  <c r="B26" i="1"/>
  <c r="B24" i="9" s="1"/>
  <c r="B23" i="1"/>
  <c r="B21" i="9" s="1"/>
  <c r="B20" i="1"/>
  <c r="B18" i="9" s="1"/>
  <c r="B17" i="1"/>
  <c r="B14" i="1"/>
  <c r="B12" i="9" s="1"/>
  <c r="B11" i="1"/>
  <c r="B9" i="9" s="1"/>
  <c r="B30" i="9"/>
  <c r="B8" i="1"/>
  <c r="B6" i="9" s="1"/>
  <c r="B15" i="9"/>
  <c r="K27" i="9"/>
  <c r="L27" i="9"/>
  <c r="K28" i="9"/>
  <c r="L28" i="9" s="1"/>
  <c r="K29" i="9"/>
  <c r="L29" i="9" s="1"/>
  <c r="K30" i="9"/>
  <c r="L30" i="9" s="1"/>
  <c r="K31" i="9"/>
  <c r="L31" i="9" s="1"/>
  <c r="K32" i="9"/>
  <c r="L32" i="9" s="1"/>
  <c r="K33" i="9"/>
  <c r="L33" i="9"/>
  <c r="K34" i="9"/>
  <c r="L34" i="9" s="1"/>
  <c r="K35" i="9"/>
  <c r="L35" i="9" s="1"/>
  <c r="M35" i="1"/>
  <c r="I35" i="1"/>
  <c r="M32" i="1"/>
  <c r="I32" i="1"/>
  <c r="M29" i="1"/>
  <c r="I29" i="1"/>
  <c r="K7" i="9"/>
  <c r="L7" i="9" s="1"/>
  <c r="K8" i="9"/>
  <c r="L8" i="9" s="1"/>
  <c r="K9" i="9"/>
  <c r="L9" i="9" s="1"/>
  <c r="K10" i="9"/>
  <c r="L10" i="9" s="1"/>
  <c r="K11" i="9"/>
  <c r="L11" i="9" s="1"/>
  <c r="K12" i="9"/>
  <c r="L12" i="9" s="1"/>
  <c r="K13" i="9"/>
  <c r="L13" i="9" s="1"/>
  <c r="K14" i="9"/>
  <c r="L14" i="9" s="1"/>
  <c r="K15" i="9"/>
  <c r="L15" i="9" s="1"/>
  <c r="K16" i="9"/>
  <c r="L16" i="9" s="1"/>
  <c r="K17" i="9"/>
  <c r="L17" i="9" s="1"/>
  <c r="K18" i="9"/>
  <c r="L18" i="9" s="1"/>
  <c r="K19" i="9"/>
  <c r="L19" i="9" s="1"/>
  <c r="K20" i="9"/>
  <c r="L20" i="9" s="1"/>
  <c r="K21" i="9"/>
  <c r="L21" i="9" s="1"/>
  <c r="K22" i="9"/>
  <c r="L22" i="9" s="1"/>
  <c r="K23" i="9"/>
  <c r="L23" i="9" s="1"/>
  <c r="K24" i="9"/>
  <c r="L24" i="9"/>
  <c r="K25" i="9"/>
  <c r="L25" i="9" s="1"/>
  <c r="K26" i="9"/>
  <c r="L26" i="9" s="1"/>
  <c r="M26" i="1" l="1"/>
  <c r="I26" i="1"/>
  <c r="M23" i="1"/>
  <c r="I23" i="1"/>
  <c r="M20" i="1"/>
  <c r="I20" i="1"/>
  <c r="M17" i="1"/>
  <c r="I17" i="1"/>
  <c r="M14" i="1"/>
  <c r="I14" i="1"/>
  <c r="M11" i="1"/>
  <c r="I11" i="1"/>
  <c r="I8" i="1" l="1"/>
  <c r="M8" i="1"/>
  <c r="K6" i="9" l="1"/>
  <c r="L6" i="9" s="1"/>
</calcChain>
</file>

<file path=xl/sharedStrings.xml><?xml version="1.0" encoding="utf-8"?>
<sst xmlns="http://schemas.openxmlformats.org/spreadsheetml/2006/main" count="144" uniqueCount="87">
  <si>
    <t>Riesgo</t>
  </si>
  <si>
    <t xml:space="preserve">Responsable </t>
  </si>
  <si>
    <t>Versión: 01</t>
  </si>
  <si>
    <t xml:space="preserve">Acciones </t>
  </si>
  <si>
    <t>Soporte</t>
  </si>
  <si>
    <t>Fecha de inicio</t>
  </si>
  <si>
    <t>Rara vez</t>
  </si>
  <si>
    <t>Improbable</t>
  </si>
  <si>
    <t>Posible</t>
  </si>
  <si>
    <t>Probable</t>
  </si>
  <si>
    <t>Casi seguro</t>
  </si>
  <si>
    <t>Catastrófico</t>
  </si>
  <si>
    <t>Moderado</t>
  </si>
  <si>
    <t>Insignificante</t>
  </si>
  <si>
    <t>tipo1</t>
  </si>
  <si>
    <t>tipo2</t>
  </si>
  <si>
    <t>Tipo</t>
  </si>
  <si>
    <t>Consecuencias</t>
  </si>
  <si>
    <t>Causas</t>
  </si>
  <si>
    <t>Nivel inicial</t>
  </si>
  <si>
    <t>Controles existentes</t>
  </si>
  <si>
    <t>Estrategia</t>
  </si>
  <si>
    <t>Mayor</t>
  </si>
  <si>
    <t>A</t>
  </si>
  <si>
    <t>E</t>
  </si>
  <si>
    <t>M</t>
  </si>
  <si>
    <t>B</t>
  </si>
  <si>
    <t xml:space="preserve">Menor </t>
  </si>
  <si>
    <t xml:space="preserve">Insignificante </t>
  </si>
  <si>
    <t xml:space="preserve">Improbable </t>
  </si>
  <si>
    <t xml:space="preserve">Casi seguro </t>
  </si>
  <si>
    <t>Menor</t>
  </si>
  <si>
    <r>
      <t>B:</t>
    </r>
    <r>
      <rPr>
        <b/>
        <sz val="10"/>
        <rFont val="Arial"/>
        <family val="2"/>
      </rPr>
      <t xml:space="preserve"> Zona de riesgo baja:</t>
    </r>
    <r>
      <rPr>
        <sz val="10"/>
        <rFont val="Arial"/>
        <family val="2"/>
      </rPr>
      <t xml:space="preserve"> Asumir el riesgo</t>
    </r>
  </si>
  <si>
    <r>
      <rPr>
        <b/>
        <sz val="10"/>
        <color theme="1"/>
        <rFont val="Arial"/>
        <family val="2"/>
      </rPr>
      <t>M: Zona de riesgo moderada</t>
    </r>
    <r>
      <rPr>
        <sz val="10"/>
        <color theme="1"/>
        <rFont val="Arial"/>
        <family val="2"/>
      </rPr>
      <t>: Asumir el riesgo, reducir el riesgo</t>
    </r>
  </si>
  <si>
    <r>
      <rPr>
        <b/>
        <sz val="10"/>
        <color theme="1"/>
        <rFont val="Arial"/>
        <family val="2"/>
      </rPr>
      <t>A: Zona de riesgo Alta</t>
    </r>
    <r>
      <rPr>
        <sz val="10"/>
        <color theme="1"/>
        <rFont val="Arial"/>
        <family val="2"/>
      </rPr>
      <t>: Reducir el riesgo, evitar, compartir o transferir</t>
    </r>
  </si>
  <si>
    <r>
      <rPr>
        <b/>
        <sz val="10"/>
        <color theme="1"/>
        <rFont val="Arial"/>
        <family val="2"/>
      </rPr>
      <t>E: Zona de riesgo extrema:</t>
    </r>
    <r>
      <rPr>
        <sz val="10"/>
        <color theme="1"/>
        <rFont val="Arial"/>
        <family val="2"/>
      </rPr>
      <t xml:space="preserve"> Reducir el riesgo, evitar, compartir o transferir</t>
    </r>
  </si>
  <si>
    <t>¿Existe un responsable asigando a la ejecución del control?</t>
  </si>
  <si>
    <t>¿El responsable tiene la autoridad y adecuada segregación de funciones en la ejecución del control?</t>
  </si>
  <si>
    <t>¿La oportunidad en que se ejecuta el control
ayuda a prevenir la mitigación del riesgo o a
detectar la materialización del riesgo de manera oportuna?</t>
  </si>
  <si>
    <t>¿Las actividades que se desarrollan en el control realmente buscan por si sola prevenir o detectar las causas que pueden dar origen al riesgo, ejemplo Verificar, Validar Cotejar, Comparar, Revisar, etc.?</t>
  </si>
  <si>
    <t>¿La fuente de información que se utiliza en el desarrollo del control es información confiable que permita mitigar el riesgo?.</t>
  </si>
  <si>
    <t>¿Las observaciones, desviaciones o diferencias identificadas como resultados de la ejecución del control son investigadas y resueltas de manera oportuna?</t>
  </si>
  <si>
    <t>¿Se deja evidencia o rastro de la ejecución del control, que permita a cualquier tercero con la evidencia, llegar a la misma conclusión?.</t>
  </si>
  <si>
    <t>tipo3</t>
  </si>
  <si>
    <t>tipo4</t>
  </si>
  <si>
    <t xml:space="preserve">Resultado </t>
  </si>
  <si>
    <t xml:space="preserve">Evitar </t>
  </si>
  <si>
    <t xml:space="preserve">Transferir </t>
  </si>
  <si>
    <t>tipo5</t>
  </si>
  <si>
    <t>Asumir</t>
  </si>
  <si>
    <t>Reducir</t>
  </si>
  <si>
    <t>p</t>
  </si>
  <si>
    <t>Nivel residual</t>
  </si>
  <si>
    <r>
      <t>N</t>
    </r>
    <r>
      <rPr>
        <b/>
        <vertAlign val="superscript"/>
        <sz val="10"/>
        <color theme="1"/>
        <rFont val="Arial"/>
        <family val="2"/>
      </rPr>
      <t>o</t>
    </r>
  </si>
  <si>
    <t>Fecha de 
fin</t>
  </si>
  <si>
    <t>Avance</t>
  </si>
  <si>
    <t>I</t>
  </si>
  <si>
    <t xml:space="preserve">Indirectamente </t>
  </si>
  <si>
    <t>Controles ayudan  a disminuir la probabalidad</t>
  </si>
  <si>
    <t>Controles ayudan a disminuir impacto</t>
  </si>
  <si>
    <t># Columnas en la mtriz de riesgo que se desplaza en el eje de la probabilidad</t>
  </si>
  <si>
    <t># Columnas en la mtriz de riesgo que se desplaza en el eje de impacto</t>
  </si>
  <si>
    <t>Calificación del control</t>
  </si>
  <si>
    <t>PROBABILIDAD (p)</t>
  </si>
  <si>
    <t>IMPACTO (I)</t>
  </si>
  <si>
    <t>Anexo_1: Resultados de los posibles desplazamientos de la probabilidad y del impacto de los riesgos.</t>
  </si>
  <si>
    <t xml:space="preserve">Fuerte </t>
  </si>
  <si>
    <t xml:space="preserve">Moderado </t>
  </si>
  <si>
    <t xml:space="preserve">Directamente </t>
  </si>
  <si>
    <t xml:space="preserve">No disminuye </t>
  </si>
  <si>
    <r>
      <t>N</t>
    </r>
    <r>
      <rPr>
        <b/>
        <vertAlign val="superscript"/>
        <sz val="8"/>
        <color theme="1"/>
        <rFont val="Arial"/>
        <family val="2"/>
      </rPr>
      <t>o</t>
    </r>
  </si>
  <si>
    <t>Fecha de análisis</t>
  </si>
  <si>
    <t xml:space="preserve">MATRIZ DE RIEGOS </t>
  </si>
  <si>
    <t xml:space="preserve">Estratégicos  </t>
  </si>
  <si>
    <t xml:space="preserve">Gerenciales  </t>
  </si>
  <si>
    <t xml:space="preserve">Operativos </t>
  </si>
  <si>
    <t xml:space="preserve">Financieros </t>
  </si>
  <si>
    <t xml:space="preserve">Tecnológicos </t>
  </si>
  <si>
    <t xml:space="preserve">Cumplimiento </t>
  </si>
  <si>
    <t xml:space="preserve">Imagen </t>
  </si>
  <si>
    <t>Corrupción</t>
  </si>
  <si>
    <t>tipo7</t>
  </si>
  <si>
    <t>tipo6</t>
  </si>
  <si>
    <t>SST</t>
  </si>
  <si>
    <t>Proceso/Regional:</t>
  </si>
  <si>
    <t>Código: FGM18</t>
  </si>
  <si>
    <t>Código: FGM19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</si>
</sst>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7027"/>
        <bgColor indexed="64"/>
      </patternFill>
    </fill>
    <fill>
      <patternFill patternType="solid">
        <fgColor rgb="FFE75057"/>
        <bgColor indexed="64"/>
      </patternFill>
    </fill>
    <fill>
      <patternFill patternType="solid">
        <fgColor rgb="FFFDB913"/>
        <bgColor indexed="64"/>
      </patternFill>
    </fill>
    <fill>
      <patternFill patternType="solid">
        <fgColor rgb="FF69B343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3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49" fontId="6" fillId="2" borderId="1" xfId="0" applyNumberFormat="1" applyFont="1" applyFill="1" applyBorder="1" applyAlignment="1" applyProtection="1">
      <alignment horizontal="justify" vertical="center" wrapText="1"/>
      <protection locked="0"/>
    </xf>
    <xf numFmtId="0" fontId="6" fillId="2" borderId="1" xfId="0" applyFont="1" applyFill="1" applyBorder="1" applyAlignment="1" applyProtection="1">
      <alignment horizontal="justify" vertic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9" fontId="6" fillId="0" borderId="1" xfId="2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justify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2" borderId="0" xfId="0" applyFill="1"/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2" fillId="7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 textRotation="90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Protection="1">
      <protection locked="0"/>
    </xf>
    <xf numFmtId="9" fontId="0" fillId="2" borderId="0" xfId="0" applyNumberFormat="1" applyFill="1"/>
    <xf numFmtId="0" fontId="13" fillId="2" borderId="0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vertical="center" wrapText="1"/>
    </xf>
    <xf numFmtId="0" fontId="15" fillId="7" borderId="11" xfId="0" applyFont="1" applyFill="1" applyBorder="1" applyAlignment="1" applyProtection="1">
      <alignment horizontal="center" vertical="center"/>
      <protection locked="0"/>
    </xf>
    <xf numFmtId="0" fontId="15" fillId="7" borderId="11" xfId="0" applyFont="1" applyFill="1" applyBorder="1" applyAlignment="1" applyProtection="1">
      <alignment horizontal="justify" vertical="center" wrapText="1"/>
      <protection locked="0"/>
    </xf>
    <xf numFmtId="0" fontId="15" fillId="7" borderId="11" xfId="0" applyFont="1" applyFill="1" applyBorder="1" applyAlignment="1" applyProtection="1">
      <alignment horizontal="center" vertical="center" textRotation="90"/>
      <protection locked="0"/>
    </xf>
    <xf numFmtId="0" fontId="15" fillId="7" borderId="1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49" fontId="6" fillId="2" borderId="1" xfId="1" applyNumberFormat="1" applyFont="1" applyFill="1" applyBorder="1" applyAlignment="1" applyProtection="1">
      <alignment horizontal="justify" vertical="center"/>
      <protection hidden="1"/>
    </xf>
    <xf numFmtId="0" fontId="9" fillId="2" borderId="11" xfId="0" applyFont="1" applyFill="1" applyBorder="1" applyAlignment="1" applyProtection="1">
      <alignment horizontal="center" vertical="center" textRotation="90"/>
      <protection locked="0"/>
    </xf>
    <xf numFmtId="0" fontId="9" fillId="2" borderId="12" xfId="0" applyFont="1" applyFill="1" applyBorder="1" applyAlignment="1" applyProtection="1">
      <alignment horizontal="center" vertical="center" textRotation="90"/>
      <protection locked="0"/>
    </xf>
    <xf numFmtId="0" fontId="9" fillId="2" borderId="10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alignment horizontal="center" vertical="center" textRotation="90"/>
      <protection hidden="1"/>
    </xf>
    <xf numFmtId="0" fontId="6" fillId="2" borderId="12" xfId="0" applyFont="1" applyFill="1" applyBorder="1" applyAlignment="1" applyProtection="1">
      <alignment horizontal="center" vertical="center" textRotation="90"/>
      <protection hidden="1"/>
    </xf>
    <xf numFmtId="0" fontId="6" fillId="2" borderId="10" xfId="0" applyFont="1" applyFill="1" applyBorder="1" applyAlignment="1" applyProtection="1">
      <alignment horizontal="center" vertical="center" textRotation="90"/>
      <protection hidden="1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6" fillId="2" borderId="11" xfId="0" applyNumberFormat="1" applyFont="1" applyFill="1" applyBorder="1" applyAlignment="1" applyProtection="1">
      <alignment horizontal="justify" vertical="center" wrapText="1"/>
      <protection locked="0"/>
    </xf>
    <xf numFmtId="0" fontId="6" fillId="2" borderId="12" xfId="0" applyNumberFormat="1" applyFont="1" applyFill="1" applyBorder="1" applyAlignment="1" applyProtection="1">
      <alignment horizontal="justify" vertical="center" wrapText="1"/>
      <protection locked="0"/>
    </xf>
    <xf numFmtId="0" fontId="6" fillId="2" borderId="10" xfId="0" applyNumberFormat="1" applyFont="1" applyFill="1" applyBorder="1" applyAlignment="1" applyProtection="1">
      <alignment horizontal="justify" vertical="center" wrapText="1"/>
      <protection locked="0"/>
    </xf>
    <xf numFmtId="41" fontId="6" fillId="2" borderId="11" xfId="1" applyFont="1" applyFill="1" applyBorder="1" applyAlignment="1" applyProtection="1">
      <alignment horizontal="center" vertical="center" textRotation="90" wrapText="1"/>
      <protection locked="0"/>
    </xf>
    <xf numFmtId="41" fontId="6" fillId="2" borderId="12" xfId="1" applyFont="1" applyFill="1" applyBorder="1" applyAlignment="1" applyProtection="1">
      <alignment horizontal="center" vertical="center" textRotation="90" wrapText="1"/>
      <protection locked="0"/>
    </xf>
    <xf numFmtId="41" fontId="6" fillId="2" borderId="10" xfId="1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</cellXfs>
  <cellStyles count="3">
    <cellStyle name="Millares [0]" xfId="1" builtinId="6"/>
    <cellStyle name="Normal" xfId="0" builtinId="0"/>
    <cellStyle name="Porcentaje" xfId="2" builtinId="5"/>
  </cellStyles>
  <dxfs count="80"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  <dxf>
      <fill>
        <patternFill>
          <bgColor rgb="FF69B343"/>
        </patternFill>
      </fill>
    </dxf>
    <dxf>
      <fill>
        <patternFill>
          <bgColor rgb="FFFDB913"/>
        </patternFill>
      </fill>
    </dxf>
    <dxf>
      <fill>
        <patternFill>
          <bgColor rgb="FFDF7027"/>
        </patternFill>
      </fill>
    </dxf>
    <dxf>
      <fill>
        <patternFill>
          <bgColor rgb="FFE75057"/>
        </patternFill>
      </fill>
    </dxf>
  </dxfs>
  <tableStyles count="0" defaultTableStyle="TableStyleMedium2" defaultPivotStyle="PivotStyleLight16"/>
  <colors>
    <mruColors>
      <color rgb="FFE75057"/>
      <color rgb="FFFDB913"/>
      <color rgb="FF69B343"/>
      <color rgb="FFDF70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1</xdr:row>
      <xdr:rowOff>57150</xdr:rowOff>
    </xdr:from>
    <xdr:to>
      <xdr:col>2</xdr:col>
      <xdr:colOff>1076325</xdr:colOff>
      <xdr:row>2</xdr:row>
      <xdr:rowOff>285750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19075"/>
          <a:ext cx="666750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179917</xdr:colOff>
      <xdr:row>1</xdr:row>
      <xdr:rowOff>21167</xdr:rowOff>
    </xdr:from>
    <xdr:to>
      <xdr:col>2</xdr:col>
      <xdr:colOff>846667</xdr:colOff>
      <xdr:row>2</xdr:row>
      <xdr:rowOff>274382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0" y="179917"/>
          <a:ext cx="666750" cy="5389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19</xdr:row>
      <xdr:rowOff>142875</xdr:rowOff>
    </xdr:from>
    <xdr:to>
      <xdr:col>7</xdr:col>
      <xdr:colOff>1248075</xdr:colOff>
      <xdr:row>19</xdr:row>
      <xdr:rowOff>142875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9029700" y="4114800"/>
          <a:ext cx="648000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633413</xdr:colOff>
      <xdr:row>14</xdr:row>
      <xdr:rowOff>34163</xdr:rowOff>
    </xdr:from>
    <xdr:to>
      <xdr:col>1</xdr:col>
      <xdr:colOff>633413</xdr:colOff>
      <xdr:row>16</xdr:row>
      <xdr:rowOff>157163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rot="16200000" flipH="1">
          <a:off x="1143413" y="3305588"/>
          <a:ext cx="504000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38"/>
  <sheetViews>
    <sheetView tabSelected="1" zoomScale="96" zoomScaleNormal="96" workbookViewId="0">
      <pane xSplit="6" ySplit="7" topLeftCell="O8" activePane="bottomRight" state="frozen"/>
      <selection pane="topRight" activeCell="G1" sqref="G1"/>
      <selection pane="bottomLeft" activeCell="A9" sqref="A9"/>
      <selection pane="bottomRight" activeCell="S3" sqref="S3:T3"/>
    </sheetView>
  </sheetViews>
  <sheetFormatPr baseColWidth="10" defaultRowHeight="12.75" x14ac:dyDescent="0.2"/>
  <cols>
    <col min="1" max="1" width="1.85546875" style="1" customWidth="1"/>
    <col min="2" max="2" width="3.7109375" style="1" customWidth="1"/>
    <col min="3" max="3" width="27.5703125" style="1" customWidth="1"/>
    <col min="4" max="4" width="4.7109375" style="1" customWidth="1"/>
    <col min="5" max="6" width="25.7109375" style="1" customWidth="1"/>
    <col min="7" max="8" width="4.7109375" style="2" customWidth="1"/>
    <col min="9" max="9" width="7.85546875" style="1" customWidth="1"/>
    <col min="10" max="10" width="25.7109375" style="1" customWidth="1"/>
    <col min="11" max="12" width="4.7109375" style="1" customWidth="1"/>
    <col min="13" max="13" width="8.5703125" style="1" customWidth="1"/>
    <col min="14" max="14" width="11.140625" style="1" customWidth="1"/>
    <col min="15" max="16" width="25.7109375" style="1" customWidth="1"/>
    <col min="17" max="18" width="10.7109375" style="1" customWidth="1"/>
    <col min="19" max="19" width="14.7109375" style="1" customWidth="1"/>
    <col min="20" max="20" width="9.28515625" style="2" customWidth="1"/>
    <col min="21" max="16384" width="11.42578125" style="1"/>
  </cols>
  <sheetData>
    <row r="2" spans="2:21" ht="24.95" customHeight="1" x14ac:dyDescent="0.2">
      <c r="B2" s="61"/>
      <c r="C2" s="61"/>
      <c r="D2" s="62" t="s">
        <v>72</v>
      </c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4"/>
      <c r="S2" s="59" t="s">
        <v>86</v>
      </c>
      <c r="T2" s="59"/>
    </row>
    <row r="3" spans="2:21" ht="24.95" customHeight="1" x14ac:dyDescent="0.2">
      <c r="B3" s="61"/>
      <c r="C3" s="61"/>
      <c r="D3" s="65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7"/>
      <c r="S3" s="59" t="s">
        <v>2</v>
      </c>
      <c r="T3" s="59"/>
    </row>
    <row r="5" spans="2:21" ht="15" customHeight="1" x14ac:dyDescent="0.2">
      <c r="B5" s="60" t="s">
        <v>84</v>
      </c>
      <c r="C5" s="60"/>
      <c r="D5" s="68"/>
      <c r="E5" s="69"/>
      <c r="G5" s="1"/>
      <c r="H5" s="1"/>
      <c r="J5" s="27" t="s">
        <v>71</v>
      </c>
      <c r="K5" s="61"/>
      <c r="L5" s="61"/>
      <c r="M5" s="61"/>
      <c r="N5" s="61"/>
    </row>
    <row r="6" spans="2:21" ht="6" customHeight="1" x14ac:dyDescent="0.2"/>
    <row r="7" spans="2:21" s="3" customFormat="1" ht="33.75" customHeight="1" x14ac:dyDescent="0.25">
      <c r="B7" s="23" t="s">
        <v>53</v>
      </c>
      <c r="C7" s="23" t="s">
        <v>0</v>
      </c>
      <c r="D7" s="24" t="s">
        <v>16</v>
      </c>
      <c r="E7" s="23" t="s">
        <v>18</v>
      </c>
      <c r="F7" s="23" t="s">
        <v>17</v>
      </c>
      <c r="G7" s="23" t="s">
        <v>51</v>
      </c>
      <c r="H7" s="23" t="s">
        <v>56</v>
      </c>
      <c r="I7" s="25" t="s">
        <v>19</v>
      </c>
      <c r="J7" s="25" t="s">
        <v>20</v>
      </c>
      <c r="K7" s="23" t="s">
        <v>51</v>
      </c>
      <c r="L7" s="23" t="s">
        <v>56</v>
      </c>
      <c r="M7" s="25" t="s">
        <v>52</v>
      </c>
      <c r="N7" s="25" t="s">
        <v>21</v>
      </c>
      <c r="O7" s="23" t="s">
        <v>3</v>
      </c>
      <c r="P7" s="23" t="s">
        <v>4</v>
      </c>
      <c r="Q7" s="26" t="s">
        <v>5</v>
      </c>
      <c r="R7" s="26" t="s">
        <v>54</v>
      </c>
      <c r="S7" s="26" t="s">
        <v>1</v>
      </c>
      <c r="T7" s="26" t="s">
        <v>55</v>
      </c>
    </row>
    <row r="8" spans="2:21" s="4" customFormat="1" ht="30" customHeight="1" x14ac:dyDescent="0.25">
      <c r="B8" s="50" t="str">
        <f>IF(C8&lt;&gt;"",1,"")</f>
        <v/>
      </c>
      <c r="C8" s="53"/>
      <c r="D8" s="56"/>
      <c r="E8" s="5"/>
      <c r="F8" s="5"/>
      <c r="G8" s="41" t="s">
        <v>7</v>
      </c>
      <c r="H8" s="41" t="s">
        <v>31</v>
      </c>
      <c r="I8" s="44" t="str">
        <f>IF(AND(G8="Casi seguro",H8="Catastrófico"),"Extremo", IF(AND(G8="Probable",H8="Catastrófico"),"Extremo", IF(AND(G8="Posible",H8="Catastrófico"),"Extremo", IF(AND(G8="Improbable",H8="Catastrófico"),"Extremo", IF(AND(G8="Rara vez",H8="Catastrófico"),"Extremo", IF(AND(G8="Casi seguro",H8="Mayor"),"Extremo", IF(AND(G8="Probable",H8="Mayor"),"Extremo", IF(AND(G8="Posible",H8="Mayor"),"Extremo", IF(AND(G8="Rara vez",H8="Mayor"),"Alto", IF(AND(G8="Improbable",H8="Mayor"),"Alto", IF(AND(G8="Improbable",H8="Moderado"),"Alto", IF(AND(G8="Posible",H8="Moderado"),"Alto", IF(AND(G8="Probable",H8="Moderado"),"Alto", IF(AND(G8="Casi seguro",H8="Moderado"),"Alto", IF(AND(G8="Casi seguro",H8="Menor"),"Alto", IF(AND(G8="Rara vez",H8="Moderado"),"Moderado", IF(AND(G8="Rara vez",H8="Moderado"),"Moderado", IF(AND(G8="Rara vez",H8="Menor"),"Moderado", IF(AND(G8="Improbable",H8="Menor"),"Moderado", IF(AND(G8="Posible",H8="Menor"),"Moderado", IF(AND(G8="Probable",H8="Menor"),"Moderado", IF(AND(G8="Casi seguro",H8="Insignificante"),"Moderado", IF(AND(G8="Rara vez",H8="Insignificante"),"Bajo", IF(AND(G8="Improbable",H8="Insignificante"),"Bajo", IF(AND(G8="Posible",H8="Insignificante"),"Bajo", IF(AND(G8="Probable",H8="Insignificante"),"Bajo",""))))))))))))))))))))))))))</f>
        <v>Moderado</v>
      </c>
      <c r="J8" s="5"/>
      <c r="K8" s="41" t="s">
        <v>9</v>
      </c>
      <c r="L8" s="41" t="s">
        <v>31</v>
      </c>
      <c r="M8" s="44" t="str">
        <f>IF(AND(K8="Casi seguro",L8="Catastrófico"),"Extremo", IF(AND(K8="Probable",L8="Catastrófico"),"Extremo", IF(AND(K8="Posible",L8="Catastrófico"),"Extremo", IF(AND(K8="Improbable",L8="Catastrófico"),"Extremo", IF(AND(K8="Rara vez",L8="Catastrófico"),"Extremo", IF(AND(K8="Casi seguro",L8="Mayor"),"Extremo", IF(AND(K8="Probable",L8="Mayor"),"Extremo", IF(AND(K8="Posible",L8="Mayor"),"Extremo", IF(AND(K8="Rara vez",L8="Mayor"),"Alto", IF(AND(K8="Improbable",L8="Mayor"),"Alto", IF(AND(K8="Improbable",L8="Moderado"),"Alto", IF(AND(K8="Posible",L8="Moderado"),"Alto", IF(AND(K8="Probable",L8="Moderado"),"Alto", IF(AND(K8="Casi seguro",L8="Moderado"),"Alto", IF(AND(K8="Casi seguro",L8="Menor"),"Alto", IF(AND(K8="Rara vez",L8="Moderado"),"Moderado", IF(AND(K8="Rara vez",L8="Moderado"),"Moderado", IF(AND(K8="Rara vez",L8="Menor"),"Moderado", IF(AND(K8="Improbable",L8="Menor"),"Moderado", IF(AND(K8="Posible",L8="Menor"),"Moderado", IF(AND(K8="Probable",L8="Menor"),"Moderado", IF(AND(K8="Casi seguro",L8="Insignificante"),"Moderado", IF(AND(K8="Rara vez",L8="Insignificante"),"Bajo", IF(AND(K8="Improbable",L8="Insignificante"),"Bajo", IF(AND(K8="Posible",L8="Insignificante"),"Bajo", IF(AND(K8="Probable",L8="Insignificante"),"Bajo",""))))))))))))))))))))))))))</f>
        <v>Moderado</v>
      </c>
      <c r="N8" s="47" t="s">
        <v>50</v>
      </c>
      <c r="O8" s="5"/>
      <c r="P8" s="5"/>
      <c r="Q8" s="7"/>
      <c r="R8" s="7"/>
      <c r="S8" s="6"/>
      <c r="T8" s="8">
        <v>0</v>
      </c>
    </row>
    <row r="9" spans="2:21" s="4" customFormat="1" ht="30" customHeight="1" x14ac:dyDescent="0.25">
      <c r="B9" s="51"/>
      <c r="C9" s="54"/>
      <c r="D9" s="57"/>
      <c r="E9" s="5"/>
      <c r="F9" s="5"/>
      <c r="G9" s="42"/>
      <c r="H9" s="42"/>
      <c r="I9" s="45"/>
      <c r="J9" s="5"/>
      <c r="K9" s="42"/>
      <c r="L9" s="42"/>
      <c r="M9" s="45"/>
      <c r="N9" s="48"/>
      <c r="O9" s="5"/>
      <c r="P9" s="5"/>
      <c r="Q9" s="7"/>
      <c r="R9" s="7"/>
      <c r="S9" s="6"/>
      <c r="T9" s="8"/>
    </row>
    <row r="10" spans="2:21" ht="30" customHeight="1" x14ac:dyDescent="0.2">
      <c r="B10" s="52"/>
      <c r="C10" s="55"/>
      <c r="D10" s="58"/>
      <c r="E10" s="5"/>
      <c r="F10" s="5"/>
      <c r="G10" s="43"/>
      <c r="H10" s="43"/>
      <c r="I10" s="46"/>
      <c r="J10" s="5"/>
      <c r="K10" s="43"/>
      <c r="L10" s="43"/>
      <c r="M10" s="46"/>
      <c r="N10" s="49"/>
      <c r="O10" s="5"/>
      <c r="P10" s="5"/>
      <c r="Q10" s="9"/>
      <c r="R10" s="9"/>
      <c r="S10" s="10"/>
      <c r="T10" s="8"/>
      <c r="U10" s="4"/>
    </row>
    <row r="11" spans="2:21" s="4" customFormat="1" ht="30" customHeight="1" x14ac:dyDescent="0.25">
      <c r="B11" s="50" t="str">
        <f>IF(C11&lt;&gt;"",2,"")</f>
        <v/>
      </c>
      <c r="C11" s="53"/>
      <c r="D11" s="56"/>
      <c r="E11" s="5"/>
      <c r="F11" s="5"/>
      <c r="G11" s="41"/>
      <c r="H11" s="41"/>
      <c r="I11" s="44" t="str">
        <f>IF(AND(G11="Casi seguro",H11="Catastrófico"),"Extremo", IF(AND(G11="Probable",H11="Catastrófico"),"Extremo", IF(AND(G11="Posible",H11="Catastrófico"),"Extremo", IF(AND(G11="Improbable",H11="Catastrófico"),"Extremo", IF(AND(G11="Rara vez",H11="Catastrófico"),"Extremo", IF(AND(G11="Casi seguro",H11="Mayor"),"Extremo", IF(AND(G11="Probable",H11="Mayor"),"Extremo", IF(AND(G11="Posible",H11="Mayor"),"Extremo", IF(AND(G11="Rara vez",H11="Mayor"),"Alto", IF(AND(G11="Improbable",H11="Mayor"),"Alto", IF(AND(G11="Improbable",H11="Moderado"),"Alto", IF(AND(G11="Posible",H11="Moderado"),"Alto", IF(AND(G11="Probable",H11="Moderado"),"Alto", IF(AND(G11="Casi seguro",H11="Moderado"),"Alto", IF(AND(G11="Casi seguro",H11="Menor"),"Alto", IF(AND(G11="Rara vez",H11="Moderado"),"Moderado", IF(AND(G11="Rara vez",H11="Moderado"),"Moderado", IF(AND(G11="Rara vez",H11="Menor"),"Moderado", IF(AND(G11="Improbable",H11="Menor"),"Moderado", IF(AND(G11="Posible",H11="Menor"),"Moderado", IF(AND(G11="Probable",H11="Menor"),"Moderado", IF(AND(G11="Casi seguro",H11="Insignificante"),"Moderado", IF(AND(G11="Rara vez",H11="Insignificante"),"Bajo", IF(AND(G11="Improbable",H11="Insignificante"),"Bajo", IF(AND(G11="Posible",H11="Insignificante"),"Bajo", IF(AND(G11="Probable",H11="Insignificante"),"Bajo",""))))))))))))))))))))))))))</f>
        <v/>
      </c>
      <c r="J11" s="5"/>
      <c r="K11" s="41"/>
      <c r="L11" s="41"/>
      <c r="M11" s="44" t="str">
        <f>IF(AND(K11="Casi seguro",L11="Catastrófico"),"Extremo", IF(AND(K11="Probable",L11="Catastrófico"),"Extremo", IF(AND(K11="Posible",L11="Catastrófico"),"Extremo", IF(AND(K11="Improbable",L11="Catastrófico"),"Extremo", IF(AND(K11="Rara vez",L11="Catastrófico"),"Extremo", IF(AND(K11="Casi seguro",L11="Mayor"),"Extremo", IF(AND(K11="Probable",L11="Mayor"),"Extremo", IF(AND(K11="Posible",L11="Mayor"),"Extremo", IF(AND(K11="Rara vez",L11="Mayor"),"Alto", IF(AND(K11="Improbable",L11="Mayor"),"Alto", IF(AND(K11="Improbable",L11="Moderado"),"Alto", IF(AND(K11="Posible",L11="Moderado"),"Alto", IF(AND(K11="Probable",L11="Moderado"),"Alto", IF(AND(K11="Casi seguro",L11="Moderado"),"Alto", IF(AND(K11="Casi seguro",L11="Menor"),"Alto", IF(AND(K11="Rara vez",L11="Moderado"),"Moderado", IF(AND(K11="Rara vez",L11="Moderado"),"Moderado", IF(AND(K11="Rara vez",L11="Menor"),"Moderado", IF(AND(K11="Improbable",L11="Menor"),"Moderado", IF(AND(K11="Posible",L11="Menor"),"Moderado", IF(AND(K11="Probable",L11="Menor"),"Moderado", IF(AND(K11="Casi seguro",L11="Insignificante"),"Moderado", IF(AND(K11="Rara vez",L11="Insignificante"),"Bajo", IF(AND(K11="Improbable",L11="Insignificante"),"Bajo", IF(AND(K11="Posible",L11="Insignificante"),"Bajo", IF(AND(K11="Probable",L11="Insignificante"),"Bajo",""))))))))))))))))))))))))))</f>
        <v/>
      </c>
      <c r="N11" s="47"/>
      <c r="O11" s="5"/>
      <c r="P11" s="5"/>
      <c r="Q11" s="7"/>
      <c r="R11" s="7"/>
      <c r="S11" s="6"/>
      <c r="T11" s="8"/>
    </row>
    <row r="12" spans="2:21" s="4" customFormat="1" ht="30" customHeight="1" x14ac:dyDescent="0.25">
      <c r="B12" s="51"/>
      <c r="C12" s="54"/>
      <c r="D12" s="57"/>
      <c r="E12" s="5"/>
      <c r="F12" s="5"/>
      <c r="G12" s="42"/>
      <c r="H12" s="42"/>
      <c r="I12" s="45"/>
      <c r="J12" s="5"/>
      <c r="K12" s="42"/>
      <c r="L12" s="42"/>
      <c r="M12" s="45"/>
      <c r="N12" s="48"/>
      <c r="O12" s="5"/>
      <c r="P12" s="5"/>
      <c r="Q12" s="7"/>
      <c r="R12" s="7"/>
      <c r="S12" s="6"/>
      <c r="T12" s="8"/>
    </row>
    <row r="13" spans="2:21" ht="30" customHeight="1" x14ac:dyDescent="0.2">
      <c r="B13" s="52"/>
      <c r="C13" s="55"/>
      <c r="D13" s="58"/>
      <c r="E13" s="5"/>
      <c r="F13" s="5"/>
      <c r="G13" s="43"/>
      <c r="H13" s="43"/>
      <c r="I13" s="46"/>
      <c r="J13" s="5"/>
      <c r="K13" s="43"/>
      <c r="L13" s="43"/>
      <c r="M13" s="46"/>
      <c r="N13" s="49"/>
      <c r="O13" s="5"/>
      <c r="P13" s="5"/>
      <c r="Q13" s="9"/>
      <c r="R13" s="9"/>
      <c r="S13" s="10"/>
      <c r="T13" s="8"/>
      <c r="U13" s="4"/>
    </row>
    <row r="14" spans="2:21" s="4" customFormat="1" ht="30" customHeight="1" x14ac:dyDescent="0.25">
      <c r="B14" s="50" t="str">
        <f>IF(C14&lt;&gt;"",3,"")</f>
        <v/>
      </c>
      <c r="C14" s="53"/>
      <c r="D14" s="56"/>
      <c r="E14" s="5"/>
      <c r="F14" s="5"/>
      <c r="G14" s="41"/>
      <c r="H14" s="41"/>
      <c r="I14" s="44" t="str">
        <f>IF(AND(G14="Casi seguro",H14="Catastrófico"),"Extremo", IF(AND(G14="Probable",H14="Catastrófico"),"Extremo", IF(AND(G14="Posible",H14="Catastrófico"),"Extremo", IF(AND(G14="Improbable",H14="Catastrófico"),"Extremo", IF(AND(G14="Rara vez",H14="Catastrófico"),"Extremo", IF(AND(G14="Casi seguro",H14="Mayor"),"Extremo", IF(AND(G14="Probable",H14="Mayor"),"Extremo", IF(AND(G14="Posible",H14="Mayor"),"Extremo", IF(AND(G14="Rara vez",H14="Mayor"),"Alto", IF(AND(G14="Improbable",H14="Mayor"),"Alto", IF(AND(G14="Improbable",H14="Moderado"),"Alto", IF(AND(G14="Posible",H14="Moderado"),"Alto", IF(AND(G14="Probable",H14="Moderado"),"Alto", IF(AND(G14="Casi seguro",H14="Moderado"),"Alto", IF(AND(G14="Casi seguro",H14="Menor"),"Alto", IF(AND(G14="Rara vez",H14="Moderado"),"Moderado", IF(AND(G14="Rara vez",H14="Moderado"),"Moderado", IF(AND(G14="Rara vez",H14="Menor"),"Moderado", IF(AND(G14="Improbable",H14="Menor"),"Moderado", IF(AND(G14="Posible",H14="Menor"),"Moderado", IF(AND(G14="Probable",H14="Menor"),"Moderado", IF(AND(G14="Casi seguro",H14="Insignificante"),"Moderado", IF(AND(G14="Rara vez",H14="Insignificante"),"Bajo", IF(AND(G14="Improbable",H14="Insignificante"),"Bajo", IF(AND(G14="Posible",H14="Insignificante"),"Bajo", IF(AND(G14="Probable",H14="Insignificante"),"Bajo",""))))))))))))))))))))))))))</f>
        <v/>
      </c>
      <c r="J14" s="5"/>
      <c r="K14" s="41"/>
      <c r="L14" s="41"/>
      <c r="M14" s="44" t="str">
        <f>IF(AND(K14="Casi seguro",L14="Catastrófico"),"Extremo", IF(AND(K14="Probable",L14="Catastrófico"),"Extremo", IF(AND(K14="Posible",L14="Catastrófico"),"Extremo", IF(AND(K14="Improbable",L14="Catastrófico"),"Extremo", IF(AND(K14="Rara vez",L14="Catastrófico"),"Extremo", IF(AND(K14="Casi seguro",L14="Mayor"),"Extremo", IF(AND(K14="Probable",L14="Mayor"),"Extremo", IF(AND(K14="Posible",L14="Mayor"),"Extremo", IF(AND(K14="Rara vez",L14="Mayor"),"Alto", IF(AND(K14="Improbable",L14="Mayor"),"Alto", IF(AND(K14="Improbable",L14="Moderado"),"Alto", IF(AND(K14="Posible",L14="Moderado"),"Alto", IF(AND(K14="Probable",L14="Moderado"),"Alto", IF(AND(K14="Casi seguro",L14="Moderado"),"Alto", IF(AND(K14="Casi seguro",L14="Menor"),"Alto", IF(AND(K14="Rara vez",L14="Moderado"),"Moderado", IF(AND(K14="Rara vez",L14="Moderado"),"Moderado", IF(AND(K14="Rara vez",L14="Menor"),"Moderado", IF(AND(K14="Improbable",L14="Menor"),"Moderado", IF(AND(K14="Posible",L14="Menor"),"Moderado", IF(AND(K14="Probable",L14="Menor"),"Moderado", IF(AND(K14="Casi seguro",L14="Insignificante"),"Moderado", IF(AND(K14="Rara vez",L14="Insignificante"),"Bajo", IF(AND(K14="Improbable",L14="Insignificante"),"Bajo", IF(AND(K14="Posible",L14="Insignificante"),"Bajo", IF(AND(K14="Probable",L14="Insignificante"),"Bajo",""))))))))))))))))))))))))))</f>
        <v/>
      </c>
      <c r="N14" s="47"/>
      <c r="O14" s="5"/>
      <c r="P14" s="5"/>
      <c r="Q14" s="7"/>
      <c r="R14" s="7"/>
      <c r="S14" s="6"/>
      <c r="T14" s="8"/>
    </row>
    <row r="15" spans="2:21" s="4" customFormat="1" ht="30" customHeight="1" x14ac:dyDescent="0.25">
      <c r="B15" s="51"/>
      <c r="C15" s="54"/>
      <c r="D15" s="57"/>
      <c r="E15" s="5"/>
      <c r="F15" s="5"/>
      <c r="G15" s="42"/>
      <c r="H15" s="42"/>
      <c r="I15" s="45"/>
      <c r="J15" s="5"/>
      <c r="K15" s="42"/>
      <c r="L15" s="42"/>
      <c r="M15" s="45"/>
      <c r="N15" s="48"/>
      <c r="O15" s="5"/>
      <c r="P15" s="5"/>
      <c r="Q15" s="7"/>
      <c r="R15" s="7"/>
      <c r="S15" s="6"/>
      <c r="T15" s="8"/>
    </row>
    <row r="16" spans="2:21" ht="30" customHeight="1" x14ac:dyDescent="0.2">
      <c r="B16" s="52"/>
      <c r="C16" s="55"/>
      <c r="D16" s="58"/>
      <c r="E16" s="5"/>
      <c r="F16" s="5"/>
      <c r="G16" s="43"/>
      <c r="H16" s="43"/>
      <c r="I16" s="46"/>
      <c r="J16" s="5"/>
      <c r="K16" s="43"/>
      <c r="L16" s="43"/>
      <c r="M16" s="46"/>
      <c r="N16" s="49"/>
      <c r="O16" s="5"/>
      <c r="P16" s="5"/>
      <c r="Q16" s="9"/>
      <c r="R16" s="9"/>
      <c r="S16" s="10"/>
      <c r="T16" s="8"/>
      <c r="U16" s="4"/>
    </row>
    <row r="17" spans="2:21" s="4" customFormat="1" ht="30" customHeight="1" x14ac:dyDescent="0.25">
      <c r="B17" s="50" t="str">
        <f>IF(C17&lt;&gt;"",4,"")</f>
        <v/>
      </c>
      <c r="C17" s="53"/>
      <c r="D17" s="56"/>
      <c r="E17" s="5"/>
      <c r="F17" s="5"/>
      <c r="G17" s="41"/>
      <c r="H17" s="41"/>
      <c r="I17" s="44" t="str">
        <f>IF(AND(G17="Casi seguro",H17="Catastrófico"),"Extremo", IF(AND(G17="Probable",H17="Catastrófico"),"Extremo", IF(AND(G17="Posible",H17="Catastrófico"),"Extremo", IF(AND(G17="Improbable",H17="Catastrófico"),"Extremo", IF(AND(G17="Rara vez",H17="Catastrófico"),"Extremo", IF(AND(G17="Casi seguro",H17="Mayor"),"Extremo", IF(AND(G17="Probable",H17="Mayor"),"Extremo", IF(AND(G17="Posible",H17="Mayor"),"Extremo", IF(AND(G17="Rara vez",H17="Mayor"),"Alto", IF(AND(G17="Improbable",H17="Mayor"),"Alto", IF(AND(G17="Improbable",H17="Moderado"),"Alto", IF(AND(G17="Posible",H17="Moderado"),"Alto", IF(AND(G17="Probable",H17="Moderado"),"Alto", IF(AND(G17="Casi seguro",H17="Moderado"),"Alto", IF(AND(G17="Casi seguro",H17="Menor"),"Alto", IF(AND(G17="Rara vez",H17="Moderado"),"Moderado", IF(AND(G17="Rara vez",H17="Moderado"),"Moderado", IF(AND(G17="Rara vez",H17="Menor"),"Moderado", IF(AND(G17="Improbable",H17="Menor"),"Moderado", IF(AND(G17="Posible",H17="Menor"),"Moderado", IF(AND(G17="Probable",H17="Menor"),"Moderado", IF(AND(G17="Casi seguro",H17="Insignificante"),"Moderado", IF(AND(G17="Rara vez",H17="Insignificante"),"Bajo", IF(AND(G17="Improbable",H17="Insignificante"),"Bajo", IF(AND(G17="Posible",H17="Insignificante"),"Bajo", IF(AND(G17="Probable",H17="Insignificante"),"Bajo",""))))))))))))))))))))))))))</f>
        <v/>
      </c>
      <c r="J17" s="5"/>
      <c r="K17" s="41"/>
      <c r="L17" s="41"/>
      <c r="M17" s="44" t="str">
        <f>IF(AND(K17="Casi seguro",L17="Catastrófico"),"Extremo", IF(AND(K17="Probable",L17="Catastrófico"),"Extremo", IF(AND(K17="Posible",L17="Catastrófico"),"Extremo", IF(AND(K17="Improbable",L17="Catastrófico"),"Extremo", IF(AND(K17="Rara vez",L17="Catastrófico"),"Extremo", IF(AND(K17="Casi seguro",L17="Mayor"),"Extremo", IF(AND(K17="Probable",L17="Mayor"),"Extremo", IF(AND(K17="Posible",L17="Mayor"),"Extremo", IF(AND(K17="Rara vez",L17="Mayor"),"Alto", IF(AND(K17="Improbable",L17="Mayor"),"Alto", IF(AND(K17="Improbable",L17="Moderado"),"Alto", IF(AND(K17="Posible",L17="Moderado"),"Alto", IF(AND(K17="Probable",L17="Moderado"),"Alto", IF(AND(K17="Casi seguro",L17="Moderado"),"Alto", IF(AND(K17="Casi seguro",L17="Menor"),"Alto", IF(AND(K17="Rara vez",L17="Moderado"),"Moderado", IF(AND(K17="Rara vez",L17="Moderado"),"Moderado", IF(AND(K17="Rara vez",L17="Menor"),"Moderado", IF(AND(K17="Improbable",L17="Menor"),"Moderado", IF(AND(K17="Posible",L17="Menor"),"Moderado", IF(AND(K17="Probable",L17="Menor"),"Moderado", IF(AND(K17="Casi seguro",L17="Insignificante"),"Moderado", IF(AND(K17="Rara vez",L17="Insignificante"),"Bajo", IF(AND(K17="Improbable",L17="Insignificante"),"Bajo", IF(AND(K17="Posible",L17="Insignificante"),"Bajo", IF(AND(K17="Probable",L17="Insignificante"),"Bajo",""))))))))))))))))))))))))))</f>
        <v/>
      </c>
      <c r="N17" s="47"/>
      <c r="O17" s="5"/>
      <c r="P17" s="5"/>
      <c r="Q17" s="7"/>
      <c r="R17" s="7"/>
      <c r="S17" s="6"/>
      <c r="T17" s="8"/>
    </row>
    <row r="18" spans="2:21" s="4" customFormat="1" ht="30" customHeight="1" x14ac:dyDescent="0.25">
      <c r="B18" s="51"/>
      <c r="C18" s="54"/>
      <c r="D18" s="57"/>
      <c r="E18" s="5"/>
      <c r="F18" s="5"/>
      <c r="G18" s="42"/>
      <c r="H18" s="42"/>
      <c r="I18" s="45"/>
      <c r="J18" s="5"/>
      <c r="K18" s="42"/>
      <c r="L18" s="42"/>
      <c r="M18" s="45"/>
      <c r="N18" s="48"/>
      <c r="O18" s="5"/>
      <c r="P18" s="5"/>
      <c r="Q18" s="7"/>
      <c r="R18" s="7"/>
      <c r="S18" s="6"/>
      <c r="T18" s="8"/>
    </row>
    <row r="19" spans="2:21" ht="30" customHeight="1" x14ac:dyDescent="0.2">
      <c r="B19" s="52"/>
      <c r="C19" s="55"/>
      <c r="D19" s="58"/>
      <c r="E19" s="5"/>
      <c r="F19" s="5"/>
      <c r="G19" s="43"/>
      <c r="H19" s="43"/>
      <c r="I19" s="46"/>
      <c r="J19" s="5"/>
      <c r="K19" s="43"/>
      <c r="L19" s="43"/>
      <c r="M19" s="46"/>
      <c r="N19" s="49"/>
      <c r="O19" s="5"/>
      <c r="P19" s="5"/>
      <c r="Q19" s="9"/>
      <c r="R19" s="9"/>
      <c r="S19" s="10"/>
      <c r="T19" s="8"/>
      <c r="U19" s="4"/>
    </row>
    <row r="20" spans="2:21" s="4" customFormat="1" ht="30" customHeight="1" x14ac:dyDescent="0.25">
      <c r="B20" s="50" t="str">
        <f>IF(C20&lt;&gt;"",5,"")</f>
        <v/>
      </c>
      <c r="C20" s="53"/>
      <c r="D20" s="56"/>
      <c r="E20" s="5"/>
      <c r="F20" s="5"/>
      <c r="G20" s="41"/>
      <c r="H20" s="41"/>
      <c r="I20" s="44" t="str">
        <f>IF(AND(G20="Casi seguro",H20="Catastrófico"),"Extremo", IF(AND(G20="Probable",H20="Catastrófico"),"Extremo", IF(AND(G20="Posible",H20="Catastrófico"),"Extremo", IF(AND(G20="Improbable",H20="Catastrófico"),"Extremo", IF(AND(G20="Rara vez",H20="Catastrófico"),"Extremo", IF(AND(G20="Casi seguro",H20="Mayor"),"Extremo", IF(AND(G20="Probable",H20="Mayor"),"Extremo", IF(AND(G20="Posible",H20="Mayor"),"Extremo", IF(AND(G20="Rara vez",H20="Mayor"),"Alto", IF(AND(G20="Improbable",H20="Mayor"),"Alto", IF(AND(G20="Improbable",H20="Moderado"),"Alto", IF(AND(G20="Posible",H20="Moderado"),"Alto", IF(AND(G20="Probable",H20="Moderado"),"Alto", IF(AND(G20="Casi seguro",H20="Moderado"),"Alto", IF(AND(G20="Casi seguro",H20="Menor"),"Alto", IF(AND(G20="Rara vez",H20="Moderado"),"Moderado", IF(AND(G20="Rara vez",H20="Moderado"),"Moderado", IF(AND(G20="Rara vez",H20="Menor"),"Moderado", IF(AND(G20="Improbable",H20="Menor"),"Moderado", IF(AND(G20="Posible",H20="Menor"),"Moderado", IF(AND(G20="Probable",H20="Menor"),"Moderado", IF(AND(G20="Casi seguro",H20="Insignificante"),"Moderado", IF(AND(G20="Rara vez",H20="Insignificante"),"Bajo", IF(AND(G20="Improbable",H20="Insignificante"),"Bajo", IF(AND(G20="Posible",H20="Insignificante"),"Bajo", IF(AND(G20="Probable",H20="Insignificante"),"Bajo",""))))))))))))))))))))))))))</f>
        <v/>
      </c>
      <c r="J20" s="5"/>
      <c r="K20" s="41"/>
      <c r="L20" s="41"/>
      <c r="M20" s="44" t="str">
        <f>IF(AND(K20="Casi seguro",L20="Catastrófico"),"Extremo", IF(AND(K20="Probable",L20="Catastrófico"),"Extremo", IF(AND(K20="Posible",L20="Catastrófico"),"Extremo", IF(AND(K20="Improbable",L20="Catastrófico"),"Extremo", IF(AND(K20="Rara vez",L20="Catastrófico"),"Extremo", IF(AND(K20="Casi seguro",L20="Mayor"),"Extremo", IF(AND(K20="Probable",L20="Mayor"),"Extremo", IF(AND(K20="Posible",L20="Mayor"),"Extremo", IF(AND(K20="Rara vez",L20="Mayor"),"Alto", IF(AND(K20="Improbable",L20="Mayor"),"Alto", IF(AND(K20="Improbable",L20="Moderado"),"Alto", IF(AND(K20="Posible",L20="Moderado"),"Alto", IF(AND(K20="Probable",L20="Moderado"),"Alto", IF(AND(K20="Casi seguro",L20="Moderado"),"Alto", IF(AND(K20="Casi seguro",L20="Menor"),"Alto", IF(AND(K20="Rara vez",L20="Moderado"),"Moderado", IF(AND(K20="Rara vez",L20="Moderado"),"Moderado", IF(AND(K20="Rara vez",L20="Menor"),"Moderado", IF(AND(K20="Improbable",L20="Menor"),"Moderado", IF(AND(K20="Posible",L20="Menor"),"Moderado", IF(AND(K20="Probable",L20="Menor"),"Moderado", IF(AND(K20="Casi seguro",L20="Insignificante"),"Moderado", IF(AND(K20="Rara vez",L20="Insignificante"),"Bajo", IF(AND(K20="Improbable",L20="Insignificante"),"Bajo", IF(AND(K20="Posible",L20="Insignificante"),"Bajo", IF(AND(K20="Probable",L20="Insignificante"),"Bajo",""))))))))))))))))))))))))))</f>
        <v/>
      </c>
      <c r="N20" s="47"/>
      <c r="O20" s="5"/>
      <c r="P20" s="5"/>
      <c r="Q20" s="7"/>
      <c r="R20" s="7"/>
      <c r="S20" s="6"/>
      <c r="T20" s="8"/>
    </row>
    <row r="21" spans="2:21" s="4" customFormat="1" ht="30" customHeight="1" x14ac:dyDescent="0.25">
      <c r="B21" s="51"/>
      <c r="C21" s="54"/>
      <c r="D21" s="57"/>
      <c r="E21" s="5"/>
      <c r="F21" s="5"/>
      <c r="G21" s="42"/>
      <c r="H21" s="42"/>
      <c r="I21" s="45"/>
      <c r="J21" s="5"/>
      <c r="K21" s="42"/>
      <c r="L21" s="42"/>
      <c r="M21" s="45"/>
      <c r="N21" s="48"/>
      <c r="O21" s="5"/>
      <c r="P21" s="5"/>
      <c r="Q21" s="7"/>
      <c r="R21" s="7"/>
      <c r="S21" s="6"/>
      <c r="T21" s="8"/>
    </row>
    <row r="22" spans="2:21" ht="30" customHeight="1" x14ac:dyDescent="0.2">
      <c r="B22" s="52"/>
      <c r="C22" s="55"/>
      <c r="D22" s="58"/>
      <c r="E22" s="5"/>
      <c r="F22" s="5"/>
      <c r="G22" s="43"/>
      <c r="H22" s="43"/>
      <c r="I22" s="46"/>
      <c r="J22" s="5"/>
      <c r="K22" s="43"/>
      <c r="L22" s="43"/>
      <c r="M22" s="46"/>
      <c r="N22" s="49"/>
      <c r="O22" s="5"/>
      <c r="P22" s="5"/>
      <c r="Q22" s="9"/>
      <c r="R22" s="9"/>
      <c r="S22" s="10"/>
      <c r="T22" s="8"/>
      <c r="U22" s="4"/>
    </row>
    <row r="23" spans="2:21" s="4" customFormat="1" ht="30" customHeight="1" x14ac:dyDescent="0.25">
      <c r="B23" s="50" t="str">
        <f>IF(C23&lt;&gt;"",6,"")</f>
        <v/>
      </c>
      <c r="C23" s="53"/>
      <c r="D23" s="56"/>
      <c r="E23" s="5"/>
      <c r="F23" s="5"/>
      <c r="G23" s="41"/>
      <c r="H23" s="41"/>
      <c r="I23" s="44" t="str">
        <f>IF(AND(G23="Casi seguro",H23="Catastrófico"),"Extremo", IF(AND(G23="Probable",H23="Catastrófico"),"Extremo", IF(AND(G23="Posible",H23="Catastrófico"),"Extremo", IF(AND(G23="Improbable",H23="Catastrófico"),"Extremo", IF(AND(G23="Rara vez",H23="Catastrófico"),"Extremo", IF(AND(G23="Casi seguro",H23="Mayor"),"Extremo", IF(AND(G23="Probable",H23="Mayor"),"Extremo", IF(AND(G23="Posible",H23="Mayor"),"Extremo", IF(AND(G23="Rara vez",H23="Mayor"),"Alto", IF(AND(G23="Improbable",H23="Mayor"),"Alto", IF(AND(G23="Improbable",H23="Moderado"),"Alto", IF(AND(G23="Posible",H23="Moderado"),"Alto", IF(AND(G23="Probable",H23="Moderado"),"Alto", IF(AND(G23="Casi seguro",H23="Moderado"),"Alto", IF(AND(G23="Casi seguro",H23="Menor"),"Alto", IF(AND(G23="Rara vez",H23="Moderado"),"Moderado", IF(AND(G23="Rara vez",H23="Moderado"),"Moderado", IF(AND(G23="Rara vez",H23="Menor"),"Moderado", IF(AND(G23="Improbable",H23="Menor"),"Moderado", IF(AND(G23="Posible",H23="Menor"),"Moderado", IF(AND(G23="Probable",H23="Menor"),"Moderado", IF(AND(G23="Casi seguro",H23="Insignificante"),"Moderado", IF(AND(G23="Rara vez",H23="Insignificante"),"Bajo", IF(AND(G23="Improbable",H23="Insignificante"),"Bajo", IF(AND(G23="Posible",H23="Insignificante"),"Bajo", IF(AND(G23="Probable",H23="Insignificante"),"Bajo",""))))))))))))))))))))))))))</f>
        <v/>
      </c>
      <c r="J23" s="5"/>
      <c r="K23" s="41"/>
      <c r="L23" s="41"/>
      <c r="M23" s="44" t="str">
        <f>IF(AND(K23="Casi seguro",L23="Catastrófico"),"Extremo", IF(AND(K23="Probable",L23="Catastrófico"),"Extremo", IF(AND(K23="Posible",L23="Catastrófico"),"Extremo", IF(AND(K23="Improbable",L23="Catastrófico"),"Extremo", IF(AND(K23="Rara vez",L23="Catastrófico"),"Extremo", IF(AND(K23="Casi seguro",L23="Mayor"),"Extremo", IF(AND(K23="Probable",L23="Mayor"),"Extremo", IF(AND(K23="Posible",L23="Mayor"),"Extremo", IF(AND(K23="Rara vez",L23="Mayor"),"Alto", IF(AND(K23="Improbable",L23="Mayor"),"Alto", IF(AND(K23="Improbable",L23="Moderado"),"Alto", IF(AND(K23="Posible",L23="Moderado"),"Alto", IF(AND(K23="Probable",L23="Moderado"),"Alto", IF(AND(K23="Casi seguro",L23="Moderado"),"Alto", IF(AND(K23="Casi seguro",L23="Menor"),"Alto", IF(AND(K23="Rara vez",L23="Moderado"),"Moderado", IF(AND(K23="Rara vez",L23="Moderado"),"Moderado", IF(AND(K23="Rara vez",L23="Menor"),"Moderado", IF(AND(K23="Improbable",L23="Menor"),"Moderado", IF(AND(K23="Posible",L23="Menor"),"Moderado", IF(AND(K23="Probable",L23="Menor"),"Moderado", IF(AND(K23="Casi seguro",L23="Insignificante"),"Moderado", IF(AND(K23="Rara vez",L23="Insignificante"),"Bajo", IF(AND(K23="Improbable",L23="Insignificante"),"Bajo", IF(AND(K23="Posible",L23="Insignificante"),"Bajo", IF(AND(K23="Probable",L23="Insignificante"),"Bajo",""))))))))))))))))))))))))))</f>
        <v/>
      </c>
      <c r="N23" s="47"/>
      <c r="O23" s="5"/>
      <c r="P23" s="5"/>
      <c r="Q23" s="7"/>
      <c r="R23" s="7"/>
      <c r="S23" s="6"/>
      <c r="T23" s="8"/>
    </row>
    <row r="24" spans="2:21" s="4" customFormat="1" ht="30" customHeight="1" x14ac:dyDescent="0.25">
      <c r="B24" s="51"/>
      <c r="C24" s="54"/>
      <c r="D24" s="57"/>
      <c r="E24" s="5"/>
      <c r="F24" s="5"/>
      <c r="G24" s="42"/>
      <c r="H24" s="42"/>
      <c r="I24" s="45"/>
      <c r="J24" s="5"/>
      <c r="K24" s="42"/>
      <c r="L24" s="42"/>
      <c r="M24" s="45"/>
      <c r="N24" s="48"/>
      <c r="O24" s="5"/>
      <c r="P24" s="5"/>
      <c r="Q24" s="7"/>
      <c r="R24" s="7"/>
      <c r="S24" s="6"/>
      <c r="T24" s="8"/>
    </row>
    <row r="25" spans="2:21" ht="30" customHeight="1" x14ac:dyDescent="0.2">
      <c r="B25" s="52"/>
      <c r="C25" s="55"/>
      <c r="D25" s="58"/>
      <c r="E25" s="5"/>
      <c r="F25" s="5"/>
      <c r="G25" s="43"/>
      <c r="H25" s="43"/>
      <c r="I25" s="46"/>
      <c r="J25" s="5"/>
      <c r="K25" s="43"/>
      <c r="L25" s="43"/>
      <c r="M25" s="46"/>
      <c r="N25" s="49"/>
      <c r="O25" s="5"/>
      <c r="P25" s="5"/>
      <c r="Q25" s="9"/>
      <c r="R25" s="9"/>
      <c r="S25" s="10"/>
      <c r="T25" s="8"/>
      <c r="U25" s="4"/>
    </row>
    <row r="26" spans="2:21" s="4" customFormat="1" ht="30" customHeight="1" x14ac:dyDescent="0.25">
      <c r="B26" s="50" t="str">
        <f>IF(C26&lt;&gt;"",7,"")</f>
        <v/>
      </c>
      <c r="C26" s="53"/>
      <c r="D26" s="56"/>
      <c r="E26" s="5"/>
      <c r="F26" s="5"/>
      <c r="G26" s="41"/>
      <c r="H26" s="41"/>
      <c r="I26" s="44" t="str">
        <f>IF(AND(G26="Casi seguro",H26="Catastrófico"),"Extremo", IF(AND(G26="Probable",H26="Catastrófico"),"Extremo", IF(AND(G26="Posible",H26="Catastrófico"),"Extremo", IF(AND(G26="Improbable",H26="Catastrófico"),"Extremo", IF(AND(G26="Rara vez",H26="Catastrófico"),"Extremo", IF(AND(G26="Casi seguro",H26="Mayor"),"Extremo", IF(AND(G26="Probable",H26="Mayor"),"Extremo", IF(AND(G26="Posible",H26="Mayor"),"Extremo", IF(AND(G26="Rara vez",H26="Mayor"),"Alto", IF(AND(G26="Improbable",H26="Mayor"),"Alto", IF(AND(G26="Improbable",H26="Moderado"),"Alto", IF(AND(G26="Posible",H26="Moderado"),"Alto", IF(AND(G26="Probable",H26="Moderado"),"Alto", IF(AND(G26="Casi seguro",H26="Moderado"),"Alto", IF(AND(G26="Casi seguro",H26="Menor"),"Alto", IF(AND(G26="Rara vez",H26="Moderado"),"Moderado", IF(AND(G26="Rara vez",H26="Moderado"),"Moderado", IF(AND(G26="Rara vez",H26="Menor"),"Moderado", IF(AND(G26="Improbable",H26="Menor"),"Moderado", IF(AND(G26="Posible",H26="Menor"),"Moderado", IF(AND(G26="Probable",H26="Menor"),"Moderado", IF(AND(G26="Casi seguro",H26="Insignificante"),"Moderado", IF(AND(G26="Rara vez",H26="Insignificante"),"Bajo", IF(AND(G26="Improbable",H26="Insignificante"),"Bajo", IF(AND(G26="Posible",H26="Insignificante"),"Bajo", IF(AND(G26="Probable",H26="Insignificante"),"Bajo",""))))))))))))))))))))))))))</f>
        <v/>
      </c>
      <c r="J26" s="5"/>
      <c r="K26" s="41"/>
      <c r="L26" s="41"/>
      <c r="M26" s="44" t="str">
        <f>IF(AND(K26="Casi seguro",L26="Catastrófico"),"Extremo", IF(AND(K26="Probable",L26="Catastrófico"),"Extremo", IF(AND(K26="Posible",L26="Catastrófico"),"Extremo", IF(AND(K26="Improbable",L26="Catastrófico"),"Extremo", IF(AND(K26="Rara vez",L26="Catastrófico"),"Extremo", IF(AND(K26="Casi seguro",L26="Mayor"),"Extremo", IF(AND(K26="Probable",L26="Mayor"),"Extremo", IF(AND(K26="Posible",L26="Mayor"),"Extremo", IF(AND(K26="Rara vez",L26="Mayor"),"Alto", IF(AND(K26="Improbable",L26="Mayor"),"Alto", IF(AND(K26="Improbable",L26="Moderado"),"Alto", IF(AND(K26="Posible",L26="Moderado"),"Alto", IF(AND(K26="Probable",L26="Moderado"),"Alto", IF(AND(K26="Casi seguro",L26="Moderado"),"Alto", IF(AND(K26="Casi seguro",L26="Menor"),"Alto", IF(AND(K26="Rara vez",L26="Moderado"),"Moderado", IF(AND(K26="Rara vez",L26="Moderado"),"Moderado", IF(AND(K26="Rara vez",L26="Menor"),"Moderado", IF(AND(K26="Improbable",L26="Menor"),"Moderado", IF(AND(K26="Posible",L26="Menor"),"Moderado", IF(AND(K26="Probable",L26="Menor"),"Moderado", IF(AND(K26="Casi seguro",L26="Insignificante"),"Moderado", IF(AND(K26="Rara vez",L26="Insignificante"),"Bajo", IF(AND(K26="Improbable",L26="Insignificante"),"Bajo", IF(AND(K26="Posible",L26="Insignificante"),"Bajo", IF(AND(K26="Probable",L26="Insignificante"),"Bajo",""))))))))))))))))))))))))))</f>
        <v/>
      </c>
      <c r="N26" s="47"/>
      <c r="O26" s="5"/>
      <c r="P26" s="5"/>
      <c r="Q26" s="7"/>
      <c r="R26" s="7"/>
      <c r="S26" s="6"/>
      <c r="T26" s="8"/>
    </row>
    <row r="27" spans="2:21" s="4" customFormat="1" ht="30" customHeight="1" x14ac:dyDescent="0.25">
      <c r="B27" s="51"/>
      <c r="C27" s="54"/>
      <c r="D27" s="57"/>
      <c r="E27" s="5"/>
      <c r="F27" s="5"/>
      <c r="G27" s="42"/>
      <c r="H27" s="42"/>
      <c r="I27" s="45"/>
      <c r="J27" s="5"/>
      <c r="K27" s="42"/>
      <c r="L27" s="42"/>
      <c r="M27" s="45"/>
      <c r="N27" s="48"/>
      <c r="O27" s="5"/>
      <c r="P27" s="5"/>
      <c r="Q27" s="7"/>
      <c r="R27" s="7"/>
      <c r="S27" s="6"/>
      <c r="T27" s="8"/>
    </row>
    <row r="28" spans="2:21" ht="30" customHeight="1" x14ac:dyDescent="0.2">
      <c r="B28" s="52"/>
      <c r="C28" s="55"/>
      <c r="D28" s="58"/>
      <c r="E28" s="5"/>
      <c r="F28" s="5"/>
      <c r="G28" s="43"/>
      <c r="H28" s="43"/>
      <c r="I28" s="46"/>
      <c r="J28" s="5"/>
      <c r="K28" s="43"/>
      <c r="L28" s="43"/>
      <c r="M28" s="46"/>
      <c r="N28" s="49"/>
      <c r="O28" s="5"/>
      <c r="P28" s="5"/>
      <c r="Q28" s="9"/>
      <c r="R28" s="9"/>
      <c r="S28" s="10"/>
      <c r="T28" s="8"/>
      <c r="U28" s="4"/>
    </row>
    <row r="29" spans="2:21" s="4" customFormat="1" ht="30" customHeight="1" x14ac:dyDescent="0.25">
      <c r="B29" s="50" t="str">
        <f>IF(C29&lt;&gt;"",8,"")</f>
        <v/>
      </c>
      <c r="C29" s="53"/>
      <c r="D29" s="56"/>
      <c r="E29" s="5"/>
      <c r="F29" s="5"/>
      <c r="G29" s="41"/>
      <c r="H29" s="41"/>
      <c r="I29" s="44" t="str">
        <f>IF(AND(G29="Casi seguro",H29="Catastrófico"),"Extremo", IF(AND(G29="Probable",H29="Catastrófico"),"Extremo", IF(AND(G29="Posible",H29="Catastrófico"),"Extremo", IF(AND(G29="Improbable",H29="Catastrófico"),"Extremo", IF(AND(G29="Rara vez",H29="Catastrófico"),"Extremo", IF(AND(G29="Casi seguro",H29="Mayor"),"Extremo", IF(AND(G29="Probable",H29="Mayor"),"Extremo", IF(AND(G29="Posible",H29="Mayor"),"Extremo", IF(AND(G29="Rara vez",H29="Mayor"),"Alto", IF(AND(G29="Improbable",H29="Mayor"),"Alto", IF(AND(G29="Improbable",H29="Moderado"),"Alto", IF(AND(G29="Posible",H29="Moderado"),"Alto", IF(AND(G29="Probable",H29="Moderado"),"Alto", IF(AND(G29="Casi seguro",H29="Moderado"),"Alto", IF(AND(G29="Casi seguro",H29="Menor"),"Alto", IF(AND(G29="Rara vez",H29="Moderado"),"Moderado", IF(AND(G29="Rara vez",H29="Moderado"),"Moderado", IF(AND(G29="Rara vez",H29="Menor"),"Moderado", IF(AND(G29="Improbable",H29="Menor"),"Moderado", IF(AND(G29="Posible",H29="Menor"),"Moderado", IF(AND(G29="Probable",H29="Menor"),"Moderado", IF(AND(G29="Casi seguro",H29="Insignificante"),"Moderado", IF(AND(G29="Rara vez",H29="Insignificante"),"Bajo", IF(AND(G29="Improbable",H29="Insignificante"),"Bajo", IF(AND(G29="Posible",H29="Insignificante"),"Bajo", IF(AND(G29="Probable",H29="Insignificante"),"Bajo",""))))))))))))))))))))))))))</f>
        <v/>
      </c>
      <c r="J29" s="5"/>
      <c r="K29" s="41"/>
      <c r="L29" s="41"/>
      <c r="M29" s="44" t="str">
        <f>IF(AND(K29="Casi seguro",L29="Catastrófico"),"Extremo", IF(AND(K29="Probable",L29="Catastrófico"),"Extremo", IF(AND(K29="Posible",L29="Catastrófico"),"Extremo", IF(AND(K29="Improbable",L29="Catastrófico"),"Extremo", IF(AND(K29="Rara vez",L29="Catastrófico"),"Extremo", IF(AND(K29="Casi seguro",L29="Mayor"),"Extremo", IF(AND(K29="Probable",L29="Mayor"),"Extremo", IF(AND(K29="Posible",L29="Mayor"),"Extremo", IF(AND(K29="Rara vez",L29="Mayor"),"Alto", IF(AND(K29="Improbable",L29="Mayor"),"Alto", IF(AND(K29="Improbable",L29="Moderado"),"Alto", IF(AND(K29="Posible",L29="Moderado"),"Alto", IF(AND(K29="Probable",L29="Moderado"),"Alto", IF(AND(K29="Casi seguro",L29="Moderado"),"Alto", IF(AND(K29="Casi seguro",L29="Menor"),"Alto", IF(AND(K29="Rara vez",L29="Moderado"),"Moderado", IF(AND(K29="Rara vez",L29="Moderado"),"Moderado", IF(AND(K29="Rara vez",L29="Menor"),"Moderado", IF(AND(K29="Improbable",L29="Menor"),"Moderado", IF(AND(K29="Posible",L29="Menor"),"Moderado", IF(AND(K29="Probable",L29="Menor"),"Moderado", IF(AND(K29="Casi seguro",L29="Insignificante"),"Moderado", IF(AND(K29="Rara vez",L29="Insignificante"),"Bajo", IF(AND(K29="Improbable",L29="Insignificante"),"Bajo", IF(AND(K29="Posible",L29="Insignificante"),"Bajo", IF(AND(K29="Probable",L29="Insignificante"),"Bajo",""))))))))))))))))))))))))))</f>
        <v/>
      </c>
      <c r="N29" s="47"/>
      <c r="O29" s="5"/>
      <c r="P29" s="5"/>
      <c r="Q29" s="7"/>
      <c r="R29" s="7"/>
      <c r="S29" s="6"/>
      <c r="T29" s="8"/>
    </row>
    <row r="30" spans="2:21" s="4" customFormat="1" ht="30" customHeight="1" x14ac:dyDescent="0.25">
      <c r="B30" s="51"/>
      <c r="C30" s="54"/>
      <c r="D30" s="57"/>
      <c r="E30" s="5"/>
      <c r="F30" s="5"/>
      <c r="G30" s="42"/>
      <c r="H30" s="42"/>
      <c r="I30" s="45"/>
      <c r="J30" s="5"/>
      <c r="K30" s="42"/>
      <c r="L30" s="42"/>
      <c r="M30" s="45"/>
      <c r="N30" s="48"/>
      <c r="O30" s="5"/>
      <c r="P30" s="5"/>
      <c r="Q30" s="7"/>
      <c r="R30" s="7"/>
      <c r="S30" s="6"/>
      <c r="T30" s="8"/>
    </row>
    <row r="31" spans="2:21" ht="30" customHeight="1" x14ac:dyDescent="0.2">
      <c r="B31" s="52"/>
      <c r="C31" s="55"/>
      <c r="D31" s="58"/>
      <c r="E31" s="5"/>
      <c r="F31" s="5"/>
      <c r="G31" s="43"/>
      <c r="H31" s="43"/>
      <c r="I31" s="46"/>
      <c r="J31" s="5"/>
      <c r="K31" s="43"/>
      <c r="L31" s="43"/>
      <c r="M31" s="46"/>
      <c r="N31" s="49"/>
      <c r="O31" s="5"/>
      <c r="P31" s="5"/>
      <c r="Q31" s="9"/>
      <c r="R31" s="9"/>
      <c r="S31" s="10"/>
      <c r="T31" s="8"/>
      <c r="U31" s="4"/>
    </row>
    <row r="32" spans="2:21" s="4" customFormat="1" ht="30" customHeight="1" x14ac:dyDescent="0.25">
      <c r="B32" s="50" t="str">
        <f>IF(C32&lt;&gt;"",9,"")</f>
        <v/>
      </c>
      <c r="C32" s="53"/>
      <c r="D32" s="56"/>
      <c r="E32" s="5"/>
      <c r="F32" s="5"/>
      <c r="G32" s="41"/>
      <c r="H32" s="41"/>
      <c r="I32" s="44" t="str">
        <f>IF(AND(G32="Casi seguro",H32="Catastrófico"),"Extremo", IF(AND(G32="Probable",H32="Catastrófico"),"Extremo", IF(AND(G32="Posible",H32="Catastrófico"),"Extremo", IF(AND(G32="Improbable",H32="Catastrófico"),"Extremo", IF(AND(G32="Rara vez",H32="Catastrófico"),"Extremo", IF(AND(G32="Casi seguro",H32="Mayor"),"Extremo", IF(AND(G32="Probable",H32="Mayor"),"Extremo", IF(AND(G32="Posible",H32="Mayor"),"Extremo", IF(AND(G32="Rara vez",H32="Mayor"),"Alto", IF(AND(G32="Improbable",H32="Mayor"),"Alto", IF(AND(G32="Improbable",H32="Moderado"),"Alto", IF(AND(G32="Posible",H32="Moderado"),"Alto", IF(AND(G32="Probable",H32="Moderado"),"Alto", IF(AND(G32="Casi seguro",H32="Moderado"),"Alto", IF(AND(G32="Casi seguro",H32="Menor"),"Alto", IF(AND(G32="Rara vez",H32="Moderado"),"Moderado", IF(AND(G32="Rara vez",H32="Moderado"),"Moderado", IF(AND(G32="Rara vez",H32="Menor"),"Moderado", IF(AND(G32="Improbable",H32="Menor"),"Moderado", IF(AND(G32="Posible",H32="Menor"),"Moderado", IF(AND(G32="Probable",H32="Menor"),"Moderado", IF(AND(G32="Casi seguro",H32="Insignificante"),"Moderado", IF(AND(G32="Rara vez",H32="Insignificante"),"Bajo", IF(AND(G32="Improbable",H32="Insignificante"),"Bajo", IF(AND(G32="Posible",H32="Insignificante"),"Bajo", IF(AND(G32="Probable",H32="Insignificante"),"Bajo",""))))))))))))))))))))))))))</f>
        <v/>
      </c>
      <c r="J32" s="5"/>
      <c r="K32" s="41"/>
      <c r="L32" s="41"/>
      <c r="M32" s="44" t="str">
        <f>IF(AND(K32="Casi seguro",L32="Catastrófico"),"Extremo", IF(AND(K32="Probable",L32="Catastrófico"),"Extremo", IF(AND(K32="Posible",L32="Catastrófico"),"Extremo", IF(AND(K32="Improbable",L32="Catastrófico"),"Extremo", IF(AND(K32="Rara vez",L32="Catastrófico"),"Extremo", IF(AND(K32="Casi seguro",L32="Mayor"),"Extremo", IF(AND(K32="Probable",L32="Mayor"),"Extremo", IF(AND(K32="Posible",L32="Mayor"),"Extremo", IF(AND(K32="Rara vez",L32="Mayor"),"Alto", IF(AND(K32="Improbable",L32="Mayor"),"Alto", IF(AND(K32="Improbable",L32="Moderado"),"Alto", IF(AND(K32="Posible",L32="Moderado"),"Alto", IF(AND(K32="Probable",L32="Moderado"),"Alto", IF(AND(K32="Casi seguro",L32="Moderado"),"Alto", IF(AND(K32="Casi seguro",L32="Menor"),"Alto", IF(AND(K32="Rara vez",L32="Moderado"),"Moderado", IF(AND(K32="Rara vez",L32="Moderado"),"Moderado", IF(AND(K32="Rara vez",L32="Menor"),"Moderado", IF(AND(K32="Improbable",L32="Menor"),"Moderado", IF(AND(K32="Posible",L32="Menor"),"Moderado", IF(AND(K32="Probable",L32="Menor"),"Moderado", IF(AND(K32="Casi seguro",L32="Insignificante"),"Moderado", IF(AND(K32="Rara vez",L32="Insignificante"),"Bajo", IF(AND(K32="Improbable",L32="Insignificante"),"Bajo", IF(AND(K32="Posible",L32="Insignificante"),"Bajo", IF(AND(K32="Probable",L32="Insignificante"),"Bajo",""))))))))))))))))))))))))))</f>
        <v/>
      </c>
      <c r="N32" s="47"/>
      <c r="O32" s="5"/>
      <c r="P32" s="5"/>
      <c r="Q32" s="7"/>
      <c r="R32" s="7"/>
      <c r="S32" s="6"/>
      <c r="T32" s="8"/>
    </row>
    <row r="33" spans="2:21" s="4" customFormat="1" ht="30" customHeight="1" x14ac:dyDescent="0.25">
      <c r="B33" s="51"/>
      <c r="C33" s="54"/>
      <c r="D33" s="57"/>
      <c r="E33" s="5"/>
      <c r="F33" s="5"/>
      <c r="G33" s="42"/>
      <c r="H33" s="42"/>
      <c r="I33" s="45"/>
      <c r="J33" s="5"/>
      <c r="K33" s="42"/>
      <c r="L33" s="42"/>
      <c r="M33" s="45"/>
      <c r="N33" s="48"/>
      <c r="O33" s="5"/>
      <c r="P33" s="5"/>
      <c r="Q33" s="7"/>
      <c r="R33" s="7"/>
      <c r="S33" s="6"/>
      <c r="T33" s="8"/>
    </row>
    <row r="34" spans="2:21" ht="30" customHeight="1" x14ac:dyDescent="0.2">
      <c r="B34" s="52"/>
      <c r="C34" s="55"/>
      <c r="D34" s="58"/>
      <c r="E34" s="5"/>
      <c r="F34" s="5"/>
      <c r="G34" s="43"/>
      <c r="H34" s="43"/>
      <c r="I34" s="46"/>
      <c r="J34" s="5"/>
      <c r="K34" s="43"/>
      <c r="L34" s="43"/>
      <c r="M34" s="46"/>
      <c r="N34" s="49"/>
      <c r="O34" s="5"/>
      <c r="P34" s="5"/>
      <c r="Q34" s="9"/>
      <c r="R34" s="9"/>
      <c r="S34" s="10"/>
      <c r="T34" s="8"/>
      <c r="U34" s="4"/>
    </row>
    <row r="35" spans="2:21" s="4" customFormat="1" ht="30" customHeight="1" x14ac:dyDescent="0.25">
      <c r="B35" s="50" t="str">
        <f>IF(C35&lt;&gt;"",10,"")</f>
        <v/>
      </c>
      <c r="C35" s="53"/>
      <c r="D35" s="56"/>
      <c r="E35" s="5"/>
      <c r="F35" s="5"/>
      <c r="G35" s="41"/>
      <c r="H35" s="41"/>
      <c r="I35" s="44" t="str">
        <f>IF(AND(G35="Casi seguro",H35="Catastrófico"),"Extremo", IF(AND(G35="Probable",H35="Catastrófico"),"Extremo", IF(AND(G35="Posible",H35="Catastrófico"),"Extremo", IF(AND(G35="Improbable",H35="Catastrófico"),"Extremo", IF(AND(G35="Rara vez",H35="Catastrófico"),"Extremo", IF(AND(G35="Casi seguro",H35="Mayor"),"Extremo", IF(AND(G35="Probable",H35="Mayor"),"Extremo", IF(AND(G35="Posible",H35="Mayor"),"Extremo", IF(AND(G35="Rara vez",H35="Mayor"),"Alto", IF(AND(G35="Improbable",H35="Mayor"),"Alto", IF(AND(G35="Improbable",H35="Moderado"),"Alto", IF(AND(G35="Posible",H35="Moderado"),"Alto", IF(AND(G35="Probable",H35="Moderado"),"Alto", IF(AND(G35="Casi seguro",H35="Moderado"),"Alto", IF(AND(G35="Casi seguro",H35="Menor"),"Alto", IF(AND(G35="Rara vez",H35="Moderado"),"Moderado", IF(AND(G35="Rara vez",H35="Moderado"),"Moderado", IF(AND(G35="Rara vez",H35="Menor"),"Moderado", IF(AND(G35="Improbable",H35="Menor"),"Moderado", IF(AND(G35="Posible",H35="Menor"),"Moderado", IF(AND(G35="Probable",H35="Menor"),"Moderado", IF(AND(G35="Casi seguro",H35="Insignificante"),"Moderado", IF(AND(G35="Rara vez",H35="Insignificante"),"Bajo", IF(AND(G35="Improbable",H35="Insignificante"),"Bajo", IF(AND(G35="Posible",H35="Insignificante"),"Bajo", IF(AND(G35="Probable",H35="Insignificante"),"Bajo",""))))))))))))))))))))))))))</f>
        <v/>
      </c>
      <c r="J35" s="5"/>
      <c r="K35" s="41"/>
      <c r="L35" s="41"/>
      <c r="M35" s="44" t="str">
        <f>IF(AND(K35="Casi seguro",L35="Catastrófico"),"Extremo", IF(AND(K35="Probable",L35="Catastrófico"),"Extremo", IF(AND(K35="Posible",L35="Catastrófico"),"Extremo", IF(AND(K35="Improbable",L35="Catastrófico"),"Extremo", IF(AND(K35="Rara vez",L35="Catastrófico"),"Extremo", IF(AND(K35="Casi seguro",L35="Mayor"),"Extremo", IF(AND(K35="Probable",L35="Mayor"),"Extremo", IF(AND(K35="Posible",L35="Mayor"),"Extremo", IF(AND(K35="Rara vez",L35="Mayor"),"Alto", IF(AND(K35="Improbable",L35="Mayor"),"Alto", IF(AND(K35="Improbable",L35="Moderado"),"Alto", IF(AND(K35="Posible",L35="Moderado"),"Alto", IF(AND(K35="Probable",L35="Moderado"),"Alto", IF(AND(K35="Casi seguro",L35="Moderado"),"Alto", IF(AND(K35="Casi seguro",L35="Menor"),"Alto", IF(AND(K35="Rara vez",L35="Moderado"),"Moderado", IF(AND(K35="Rara vez",L35="Moderado"),"Moderado", IF(AND(K35="Rara vez",L35="Menor"),"Moderado", IF(AND(K35="Improbable",L35="Menor"),"Moderado", IF(AND(K35="Posible",L35="Menor"),"Moderado", IF(AND(K35="Probable",L35="Menor"),"Moderado", IF(AND(K35="Casi seguro",L35="Insignificante"),"Moderado", IF(AND(K35="Rara vez",L35="Insignificante"),"Bajo", IF(AND(K35="Improbable",L35="Insignificante"),"Bajo", IF(AND(K35="Posible",L35="Insignificante"),"Bajo", IF(AND(K35="Probable",L35="Insignificante"),"Bajo",""))))))))))))))))))))))))))</f>
        <v/>
      </c>
      <c r="N35" s="47"/>
      <c r="O35" s="5"/>
      <c r="P35" s="5"/>
      <c r="Q35" s="7"/>
      <c r="R35" s="7"/>
      <c r="S35" s="6"/>
      <c r="T35" s="8"/>
    </row>
    <row r="36" spans="2:21" s="4" customFormat="1" ht="30" customHeight="1" x14ac:dyDescent="0.25">
      <c r="B36" s="51"/>
      <c r="C36" s="54"/>
      <c r="D36" s="57"/>
      <c r="E36" s="5"/>
      <c r="F36" s="5"/>
      <c r="G36" s="42"/>
      <c r="H36" s="42"/>
      <c r="I36" s="45"/>
      <c r="J36" s="5"/>
      <c r="K36" s="42"/>
      <c r="L36" s="42"/>
      <c r="M36" s="45"/>
      <c r="N36" s="48"/>
      <c r="O36" s="5"/>
      <c r="P36" s="5"/>
      <c r="Q36" s="7"/>
      <c r="R36" s="7"/>
      <c r="S36" s="6"/>
      <c r="T36" s="8"/>
    </row>
    <row r="37" spans="2:21" ht="30" customHeight="1" x14ac:dyDescent="0.2">
      <c r="B37" s="52"/>
      <c r="C37" s="55"/>
      <c r="D37" s="58"/>
      <c r="E37" s="5"/>
      <c r="F37" s="5"/>
      <c r="G37" s="43"/>
      <c r="H37" s="43"/>
      <c r="I37" s="46"/>
      <c r="J37" s="5"/>
      <c r="K37" s="43"/>
      <c r="L37" s="43"/>
      <c r="M37" s="46"/>
      <c r="N37" s="49"/>
      <c r="O37" s="5"/>
      <c r="P37" s="5"/>
      <c r="Q37" s="9"/>
      <c r="R37" s="9"/>
      <c r="S37" s="10"/>
      <c r="T37" s="8"/>
      <c r="U37" s="4"/>
    </row>
    <row r="38" spans="2:21" ht="15" x14ac:dyDescent="0.2">
      <c r="G38" s="11"/>
      <c r="H38" s="11"/>
    </row>
  </sheetData>
  <sheetProtection algorithmName="SHA-512" hashValue="hl9nMXsHedDTtY1Wzcn2cFwvqWStKrWJmW8k8q53DnZz177i0hLaB3Qbq1Z42nV9vjbyG/8ZeAL73wF4XIfRSw==" saltValue="tux4eQ3fFtP4j7dQQR3Iew==" spinCount="100000" sheet="1" formatCells="0" formatColumns="0" formatRows="0" insertColumns="0" insertRows="0" insertHyperlinks="0" deleteColumns="0" deleteRows="0" sort="0" autoFilter="0" pivotTables="0"/>
  <mergeCells count="107">
    <mergeCell ref="I35:I37"/>
    <mergeCell ref="K35:K37"/>
    <mergeCell ref="L35:L37"/>
    <mergeCell ref="M35:M37"/>
    <mergeCell ref="N35:N37"/>
    <mergeCell ref="B35:B37"/>
    <mergeCell ref="C35:C37"/>
    <mergeCell ref="D35:D37"/>
    <mergeCell ref="G35:G37"/>
    <mergeCell ref="H35:H37"/>
    <mergeCell ref="I32:I34"/>
    <mergeCell ref="K32:K34"/>
    <mergeCell ref="L32:L34"/>
    <mergeCell ref="M32:M34"/>
    <mergeCell ref="N32:N34"/>
    <mergeCell ref="B32:B34"/>
    <mergeCell ref="C32:C34"/>
    <mergeCell ref="D32:D34"/>
    <mergeCell ref="G32:G34"/>
    <mergeCell ref="H32:H34"/>
    <mergeCell ref="I29:I31"/>
    <mergeCell ref="K29:K31"/>
    <mergeCell ref="L29:L31"/>
    <mergeCell ref="M29:M31"/>
    <mergeCell ref="N29:N31"/>
    <mergeCell ref="B29:B31"/>
    <mergeCell ref="C29:C31"/>
    <mergeCell ref="D29:D31"/>
    <mergeCell ref="G29:G31"/>
    <mergeCell ref="H29:H31"/>
    <mergeCell ref="S2:T2"/>
    <mergeCell ref="S3:T3"/>
    <mergeCell ref="B5:C5"/>
    <mergeCell ref="B2:C3"/>
    <mergeCell ref="D2:R3"/>
    <mergeCell ref="D5:E5"/>
    <mergeCell ref="I8:I10"/>
    <mergeCell ref="K8:K10"/>
    <mergeCell ref="L8:L10"/>
    <mergeCell ref="M8:M10"/>
    <mergeCell ref="N8:N10"/>
    <mergeCell ref="B8:B10"/>
    <mergeCell ref="K5:N5"/>
    <mergeCell ref="B14:B16"/>
    <mergeCell ref="D14:D16"/>
    <mergeCell ref="G14:G16"/>
    <mergeCell ref="H14:H16"/>
    <mergeCell ref="C8:C10"/>
    <mergeCell ref="C14:C16"/>
    <mergeCell ref="H11:H13"/>
    <mergeCell ref="B11:B13"/>
    <mergeCell ref="C11:C13"/>
    <mergeCell ref="D11:D13"/>
    <mergeCell ref="D8:D10"/>
    <mergeCell ref="G8:G10"/>
    <mergeCell ref="H8:H10"/>
    <mergeCell ref="G11:G13"/>
    <mergeCell ref="K20:K22"/>
    <mergeCell ref="L20:L22"/>
    <mergeCell ref="M20:M22"/>
    <mergeCell ref="N20:N22"/>
    <mergeCell ref="D17:D19"/>
    <mergeCell ref="G17:G19"/>
    <mergeCell ref="H17:H19"/>
    <mergeCell ref="I17:I19"/>
    <mergeCell ref="N11:N13"/>
    <mergeCell ref="I14:I16"/>
    <mergeCell ref="K14:K16"/>
    <mergeCell ref="L14:L16"/>
    <mergeCell ref="M14:M16"/>
    <mergeCell ref="N14:N16"/>
    <mergeCell ref="I11:I13"/>
    <mergeCell ref="K11:K13"/>
    <mergeCell ref="L11:L13"/>
    <mergeCell ref="M11:M13"/>
    <mergeCell ref="K17:K19"/>
    <mergeCell ref="L17:L19"/>
    <mergeCell ref="M17:M19"/>
    <mergeCell ref="N17:N19"/>
    <mergeCell ref="C17:C19"/>
    <mergeCell ref="C20:C22"/>
    <mergeCell ref="B17:B19"/>
    <mergeCell ref="B23:B25"/>
    <mergeCell ref="C23:C25"/>
    <mergeCell ref="D23:D25"/>
    <mergeCell ref="G23:G25"/>
    <mergeCell ref="H23:H25"/>
    <mergeCell ref="I23:I25"/>
    <mergeCell ref="B20:B22"/>
    <mergeCell ref="D20:D22"/>
    <mergeCell ref="G20:G22"/>
    <mergeCell ref="H20:H22"/>
    <mergeCell ref="I20:I22"/>
    <mergeCell ref="K23:K25"/>
    <mergeCell ref="L23:L25"/>
    <mergeCell ref="M23:M25"/>
    <mergeCell ref="N23:N25"/>
    <mergeCell ref="B26:B28"/>
    <mergeCell ref="C26:C28"/>
    <mergeCell ref="D26:D28"/>
    <mergeCell ref="G26:G28"/>
    <mergeCell ref="H26:H28"/>
    <mergeCell ref="I26:I28"/>
    <mergeCell ref="K26:K28"/>
    <mergeCell ref="L26:L28"/>
    <mergeCell ref="M26:M28"/>
    <mergeCell ref="N26:N28"/>
  </mergeCells>
  <conditionalFormatting sqref="I8">
    <cfRule type="expression" dxfId="79" priority="119" stopIfTrue="1">
      <formula>I8="Extremo"</formula>
    </cfRule>
  </conditionalFormatting>
  <conditionalFormatting sqref="I8">
    <cfRule type="expression" dxfId="78" priority="118">
      <formula>I8="Alto"</formula>
    </cfRule>
  </conditionalFormatting>
  <conditionalFormatting sqref="I8">
    <cfRule type="expression" dxfId="77" priority="116">
      <formula>I8="Moderado"</formula>
    </cfRule>
  </conditionalFormatting>
  <conditionalFormatting sqref="I8">
    <cfRule type="expression" dxfId="76" priority="115">
      <formula>I8="Bajo"</formula>
    </cfRule>
  </conditionalFormatting>
  <conditionalFormatting sqref="M8">
    <cfRule type="expression" dxfId="75" priority="106" stopIfTrue="1">
      <formula>M8="Extremo"</formula>
    </cfRule>
  </conditionalFormatting>
  <conditionalFormatting sqref="M8">
    <cfRule type="expression" dxfId="74" priority="105">
      <formula>M8="Alto"</formula>
    </cfRule>
  </conditionalFormatting>
  <conditionalFormatting sqref="M8">
    <cfRule type="expression" dxfId="73" priority="104">
      <formula>M8="Moderado"</formula>
    </cfRule>
  </conditionalFormatting>
  <conditionalFormatting sqref="M8">
    <cfRule type="expression" dxfId="72" priority="103">
      <formula>M8="Bajo"</formula>
    </cfRule>
  </conditionalFormatting>
  <conditionalFormatting sqref="I11">
    <cfRule type="expression" dxfId="71" priority="98" stopIfTrue="1">
      <formula>I11="Extremo"</formula>
    </cfRule>
  </conditionalFormatting>
  <conditionalFormatting sqref="I11">
    <cfRule type="expression" dxfId="70" priority="97">
      <formula>I11="Alto"</formula>
    </cfRule>
  </conditionalFormatting>
  <conditionalFormatting sqref="I11">
    <cfRule type="expression" dxfId="69" priority="96">
      <formula>I11="Moderado"</formula>
    </cfRule>
  </conditionalFormatting>
  <conditionalFormatting sqref="I11">
    <cfRule type="expression" dxfId="68" priority="95">
      <formula>I11="Bajo"</formula>
    </cfRule>
  </conditionalFormatting>
  <conditionalFormatting sqref="M11">
    <cfRule type="expression" dxfId="67" priority="94" stopIfTrue="1">
      <formula>M11="Extremo"</formula>
    </cfRule>
  </conditionalFormatting>
  <conditionalFormatting sqref="M11">
    <cfRule type="expression" dxfId="66" priority="93">
      <formula>M11="Alto"</formula>
    </cfRule>
  </conditionalFormatting>
  <conditionalFormatting sqref="M11">
    <cfRule type="expression" dxfId="65" priority="92">
      <formula>M11="Moderado"</formula>
    </cfRule>
  </conditionalFormatting>
  <conditionalFormatting sqref="M11">
    <cfRule type="expression" dxfId="64" priority="91">
      <formula>M11="Bajo"</formula>
    </cfRule>
  </conditionalFormatting>
  <conditionalFormatting sqref="I14">
    <cfRule type="expression" dxfId="63" priority="88" stopIfTrue="1">
      <formula>I14="Extremo"</formula>
    </cfRule>
  </conditionalFormatting>
  <conditionalFormatting sqref="I14">
    <cfRule type="expression" dxfId="62" priority="87">
      <formula>I14="Alto"</formula>
    </cfRule>
  </conditionalFormatting>
  <conditionalFormatting sqref="I14">
    <cfRule type="expression" dxfId="61" priority="86">
      <formula>I14="Moderado"</formula>
    </cfRule>
  </conditionalFormatting>
  <conditionalFormatting sqref="I14">
    <cfRule type="expression" dxfId="60" priority="85">
      <formula>I14="Bajo"</formula>
    </cfRule>
  </conditionalFormatting>
  <conditionalFormatting sqref="M14">
    <cfRule type="expression" dxfId="59" priority="84" stopIfTrue="1">
      <formula>M14="Extremo"</formula>
    </cfRule>
  </conditionalFormatting>
  <conditionalFormatting sqref="M14">
    <cfRule type="expression" dxfId="58" priority="83">
      <formula>M14="Alto"</formula>
    </cfRule>
  </conditionalFormatting>
  <conditionalFormatting sqref="M14">
    <cfRule type="expression" dxfId="57" priority="82">
      <formula>M14="Moderado"</formula>
    </cfRule>
  </conditionalFormatting>
  <conditionalFormatting sqref="M14">
    <cfRule type="expression" dxfId="56" priority="81">
      <formula>M14="Bajo"</formula>
    </cfRule>
  </conditionalFormatting>
  <conditionalFormatting sqref="I17">
    <cfRule type="expression" dxfId="55" priority="78" stopIfTrue="1">
      <formula>I17="Extremo"</formula>
    </cfRule>
  </conditionalFormatting>
  <conditionalFormatting sqref="I17">
    <cfRule type="expression" dxfId="54" priority="77">
      <formula>I17="Alto"</formula>
    </cfRule>
  </conditionalFormatting>
  <conditionalFormatting sqref="I17">
    <cfRule type="expression" dxfId="53" priority="76">
      <formula>I17="Moderado"</formula>
    </cfRule>
  </conditionalFormatting>
  <conditionalFormatting sqref="I17">
    <cfRule type="expression" dxfId="52" priority="75">
      <formula>I17="Bajo"</formula>
    </cfRule>
  </conditionalFormatting>
  <conditionalFormatting sqref="M17">
    <cfRule type="expression" dxfId="51" priority="74" stopIfTrue="1">
      <formula>M17="Extremo"</formula>
    </cfRule>
  </conditionalFormatting>
  <conditionalFormatting sqref="M17">
    <cfRule type="expression" dxfId="50" priority="73">
      <formula>M17="Alto"</formula>
    </cfRule>
  </conditionalFormatting>
  <conditionalFormatting sqref="M17">
    <cfRule type="expression" dxfId="49" priority="72">
      <formula>M17="Moderado"</formula>
    </cfRule>
  </conditionalFormatting>
  <conditionalFormatting sqref="M17">
    <cfRule type="expression" dxfId="48" priority="71">
      <formula>M17="Bajo"</formula>
    </cfRule>
  </conditionalFormatting>
  <conditionalFormatting sqref="I20">
    <cfRule type="expression" dxfId="47" priority="68" stopIfTrue="1">
      <formula>I20="Extremo"</formula>
    </cfRule>
  </conditionalFormatting>
  <conditionalFormatting sqref="I20">
    <cfRule type="expression" dxfId="46" priority="67">
      <formula>I20="Alto"</formula>
    </cfRule>
  </conditionalFormatting>
  <conditionalFormatting sqref="I20">
    <cfRule type="expression" dxfId="45" priority="66">
      <formula>I20="Moderado"</formula>
    </cfRule>
  </conditionalFormatting>
  <conditionalFormatting sqref="I20">
    <cfRule type="expression" dxfId="44" priority="65">
      <formula>I20="Bajo"</formula>
    </cfRule>
  </conditionalFormatting>
  <conditionalFormatting sqref="M20">
    <cfRule type="expression" dxfId="43" priority="64" stopIfTrue="1">
      <formula>M20="Extremo"</formula>
    </cfRule>
  </conditionalFormatting>
  <conditionalFormatting sqref="M20">
    <cfRule type="expression" dxfId="42" priority="63">
      <formula>M20="Alto"</formula>
    </cfRule>
  </conditionalFormatting>
  <conditionalFormatting sqref="M20">
    <cfRule type="expression" dxfId="41" priority="62">
      <formula>M20="Moderado"</formula>
    </cfRule>
  </conditionalFormatting>
  <conditionalFormatting sqref="M20">
    <cfRule type="expression" dxfId="40" priority="61">
      <formula>M20="Bajo"</formula>
    </cfRule>
  </conditionalFormatting>
  <conditionalFormatting sqref="I23">
    <cfRule type="expression" dxfId="39" priority="58" stopIfTrue="1">
      <formula>I23="Extremo"</formula>
    </cfRule>
  </conditionalFormatting>
  <conditionalFormatting sqref="I23">
    <cfRule type="expression" dxfId="38" priority="57">
      <formula>I23="Alto"</formula>
    </cfRule>
  </conditionalFormatting>
  <conditionalFormatting sqref="I23">
    <cfRule type="expression" dxfId="37" priority="56">
      <formula>I23="Moderado"</formula>
    </cfRule>
  </conditionalFormatting>
  <conditionalFormatting sqref="I23">
    <cfRule type="expression" dxfId="36" priority="55">
      <formula>I23="Bajo"</formula>
    </cfRule>
  </conditionalFormatting>
  <conditionalFormatting sqref="M23">
    <cfRule type="expression" dxfId="35" priority="54" stopIfTrue="1">
      <formula>M23="Extremo"</formula>
    </cfRule>
  </conditionalFormatting>
  <conditionalFormatting sqref="M23">
    <cfRule type="expression" dxfId="34" priority="53">
      <formula>M23="Alto"</formula>
    </cfRule>
  </conditionalFormatting>
  <conditionalFormatting sqref="M23">
    <cfRule type="expression" dxfId="33" priority="52">
      <formula>M23="Moderado"</formula>
    </cfRule>
  </conditionalFormatting>
  <conditionalFormatting sqref="M23">
    <cfRule type="expression" dxfId="32" priority="51">
      <formula>M23="Bajo"</formula>
    </cfRule>
  </conditionalFormatting>
  <conditionalFormatting sqref="I26">
    <cfRule type="expression" dxfId="31" priority="48" stopIfTrue="1">
      <formula>I26="Extremo"</formula>
    </cfRule>
  </conditionalFormatting>
  <conditionalFormatting sqref="I26">
    <cfRule type="expression" dxfId="30" priority="47">
      <formula>I26="Alto"</formula>
    </cfRule>
  </conditionalFormatting>
  <conditionalFormatting sqref="I26">
    <cfRule type="expression" dxfId="29" priority="46">
      <formula>I26="Moderado"</formula>
    </cfRule>
  </conditionalFormatting>
  <conditionalFormatting sqref="I26">
    <cfRule type="expression" dxfId="28" priority="45">
      <formula>I26="Bajo"</formula>
    </cfRule>
  </conditionalFormatting>
  <conditionalFormatting sqref="M26">
    <cfRule type="expression" dxfId="27" priority="44" stopIfTrue="1">
      <formula>M26="Extremo"</formula>
    </cfRule>
  </conditionalFormatting>
  <conditionalFormatting sqref="M26">
    <cfRule type="expression" dxfId="26" priority="43">
      <formula>M26="Alto"</formula>
    </cfRule>
  </conditionalFormatting>
  <conditionalFormatting sqref="M26">
    <cfRule type="expression" dxfId="25" priority="42">
      <formula>M26="Moderado"</formula>
    </cfRule>
  </conditionalFormatting>
  <conditionalFormatting sqref="M26">
    <cfRule type="expression" dxfId="24" priority="41">
      <formula>M26="Bajo"</formula>
    </cfRule>
  </conditionalFormatting>
  <conditionalFormatting sqref="I29">
    <cfRule type="expression" dxfId="23" priority="38" stopIfTrue="1">
      <formula>I29="Extremo"</formula>
    </cfRule>
  </conditionalFormatting>
  <conditionalFormatting sqref="I29">
    <cfRule type="expression" dxfId="22" priority="37">
      <formula>I29="Alto"</formula>
    </cfRule>
  </conditionalFormatting>
  <conditionalFormatting sqref="I29">
    <cfRule type="expression" dxfId="21" priority="36">
      <formula>I29="Moderado"</formula>
    </cfRule>
  </conditionalFormatting>
  <conditionalFormatting sqref="I29">
    <cfRule type="expression" dxfId="20" priority="35">
      <formula>I29="Bajo"</formula>
    </cfRule>
  </conditionalFormatting>
  <conditionalFormatting sqref="M29">
    <cfRule type="expression" dxfId="19" priority="34" stopIfTrue="1">
      <formula>M29="Extremo"</formula>
    </cfRule>
  </conditionalFormatting>
  <conditionalFormatting sqref="M29">
    <cfRule type="expression" dxfId="18" priority="33">
      <formula>M29="Alto"</formula>
    </cfRule>
  </conditionalFormatting>
  <conditionalFormatting sqref="M29">
    <cfRule type="expression" dxfId="17" priority="32">
      <formula>M29="Moderado"</formula>
    </cfRule>
  </conditionalFormatting>
  <conditionalFormatting sqref="M29">
    <cfRule type="expression" dxfId="16" priority="31">
      <formula>M29="Bajo"</formula>
    </cfRule>
  </conditionalFormatting>
  <conditionalFormatting sqref="I32">
    <cfRule type="expression" dxfId="15" priority="28" stopIfTrue="1">
      <formula>I32="Extremo"</formula>
    </cfRule>
  </conditionalFormatting>
  <conditionalFormatting sqref="I32">
    <cfRule type="expression" dxfId="14" priority="27">
      <formula>I32="Alto"</formula>
    </cfRule>
  </conditionalFormatting>
  <conditionalFormatting sqref="I32">
    <cfRule type="expression" dxfId="13" priority="26">
      <formula>I32="Moderado"</formula>
    </cfRule>
  </conditionalFormatting>
  <conditionalFormatting sqref="I32">
    <cfRule type="expression" dxfId="12" priority="25">
      <formula>I32="Bajo"</formula>
    </cfRule>
  </conditionalFormatting>
  <conditionalFormatting sqref="M32">
    <cfRule type="expression" dxfId="11" priority="24" stopIfTrue="1">
      <formula>M32="Extremo"</formula>
    </cfRule>
  </conditionalFormatting>
  <conditionalFormatting sqref="M32">
    <cfRule type="expression" dxfId="10" priority="23">
      <formula>M32="Alto"</formula>
    </cfRule>
  </conditionalFormatting>
  <conditionalFormatting sqref="M32">
    <cfRule type="expression" dxfId="9" priority="22">
      <formula>M32="Moderado"</formula>
    </cfRule>
  </conditionalFormatting>
  <conditionalFormatting sqref="M32">
    <cfRule type="expression" dxfId="8" priority="21">
      <formula>M32="Bajo"</formula>
    </cfRule>
  </conditionalFormatting>
  <conditionalFormatting sqref="I35">
    <cfRule type="expression" dxfId="7" priority="18" stopIfTrue="1">
      <formula>I35="Extremo"</formula>
    </cfRule>
  </conditionalFormatting>
  <conditionalFormatting sqref="I35">
    <cfRule type="expression" dxfId="6" priority="17">
      <formula>I35="Alto"</formula>
    </cfRule>
  </conditionalFormatting>
  <conditionalFormatting sqref="I35">
    <cfRule type="expression" dxfId="5" priority="16">
      <formula>I35="Moderado"</formula>
    </cfRule>
  </conditionalFormatting>
  <conditionalFormatting sqref="I35">
    <cfRule type="expression" dxfId="4" priority="15">
      <formula>I35="Bajo"</formula>
    </cfRule>
  </conditionalFormatting>
  <conditionalFormatting sqref="M35">
    <cfRule type="expression" dxfId="3" priority="14" stopIfTrue="1">
      <formula>M35="Extremo"</formula>
    </cfRule>
  </conditionalFormatting>
  <conditionalFormatting sqref="M35">
    <cfRule type="expression" dxfId="2" priority="13">
      <formula>M35="Alto"</formula>
    </cfRule>
  </conditionalFormatting>
  <conditionalFormatting sqref="M35">
    <cfRule type="expression" dxfId="1" priority="12">
      <formula>M35="Moderado"</formula>
    </cfRule>
  </conditionalFormatting>
  <conditionalFormatting sqref="M35">
    <cfRule type="expression" dxfId="0" priority="11">
      <formula>M35="Bajo"</formula>
    </cfRule>
  </conditionalFormatting>
  <conditionalFormatting sqref="T8:T37">
    <cfRule type="colorScale" priority="2">
      <colorScale>
        <cfvo type="percent" val="0"/>
        <cfvo type="percent" val="25"/>
        <cfvo type="percent" val="100"/>
        <color rgb="FFF8696B"/>
        <color rgb="FFFFEB84"/>
        <color rgb="FF63BE7B"/>
      </colorScale>
    </cfRule>
    <cfRule type="iconSet" priority="1">
      <iconSet iconSet="3TrafficLights2">
        <cfvo type="percent" val="0"/>
        <cfvo type="percent" val="25"/>
        <cfvo type="percent" val="25" gte="0"/>
      </iconSet>
    </cfRule>
  </conditionalFormatting>
  <dataValidations count="7">
    <dataValidation type="list" allowBlank="1" showInputMessage="1" showErrorMessage="1" sqref="G8 K8 K11 G11 G14 K14 G20 K17 G17 K20 K23 G23 K26 G26 K29 G29 K32 G32 K35 G35" xr:uid="{00000000-0002-0000-0000-000000000000}">
      <formula1>tipo1</formula1>
    </dataValidation>
    <dataValidation type="list" allowBlank="1" showInputMessage="1" showErrorMessage="1" sqref="H8 L8 L11 H11 H14 L14 H20 L17 H17 L20 L23 H23 L26 H26 L29 H29 L32 H32 L35 H35" xr:uid="{00000000-0002-0000-0000-000001000000}">
      <formula1>tipo2</formula1>
    </dataValidation>
    <dataValidation type="list" allowBlank="1" showInputMessage="1" showErrorMessage="1" sqref="N8 N11 N14 N20 N17 N23 N26 N29 N32 N35" xr:uid="{00000000-0002-0000-0000-000002000000}">
      <formula1>tipo5</formula1>
    </dataValidation>
    <dataValidation type="list" allowBlank="1" showInputMessage="1" showErrorMessage="1" sqref="T8:T37" xr:uid="{00000000-0002-0000-0000-000003000000}">
      <formula1>tipo6</formula1>
    </dataValidation>
    <dataValidation type="date" allowBlank="1" showInputMessage="1" showErrorMessage="1" sqref="Q8:R37" xr:uid="{00000000-0002-0000-0000-000004000000}">
      <formula1>43707</formula1>
      <formula2>47725</formula2>
    </dataValidation>
    <dataValidation type="list" allowBlank="1" showInputMessage="1" showErrorMessage="1" sqref="D8:D37" xr:uid="{00000000-0002-0000-0000-000005000000}">
      <formula1>tipo7</formula1>
    </dataValidation>
    <dataValidation type="date" allowBlank="1" showInputMessage="1" showErrorMessage="1" sqref="K5:N5" xr:uid="{00000000-0002-0000-0000-000006000000}">
      <formula1>43714</formula1>
      <formula2>47732</formula2>
    </dataValidation>
  </dataValidations>
  <pageMargins left="0.7" right="0.7" top="0.75" bottom="0.75" header="0.3" footer="0.3"/>
  <pageSetup orientation="portrait" horizontalDpi="4294967295" verticalDpi="4294967295" r:id="rId1"/>
  <ignoredErrors>
    <ignoredError sqref="B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35"/>
  <sheetViews>
    <sheetView zoomScale="80" zoomScaleNormal="80" workbookViewId="0">
      <pane xSplit="3" ySplit="5" topLeftCell="D11" activePane="bottomRight" state="frozen"/>
      <selection pane="topRight" activeCell="E1" sqref="E1"/>
      <selection pane="bottomLeft" activeCell="A6" sqref="A6"/>
      <selection pane="bottomRight" activeCell="J2" sqref="J2:L2"/>
    </sheetView>
  </sheetViews>
  <sheetFormatPr baseColWidth="10" defaultRowHeight="12.75" x14ac:dyDescent="0.2"/>
  <cols>
    <col min="1" max="1" width="3.28515625" style="1" customWidth="1"/>
    <col min="2" max="2" width="4.85546875" style="1" customWidth="1"/>
    <col min="3" max="3" width="25.7109375" style="1" customWidth="1"/>
    <col min="4" max="10" width="40.7109375" style="1" customWidth="1"/>
    <col min="11" max="11" width="6.140625" style="1" customWidth="1"/>
    <col min="12" max="12" width="13" style="1" customWidth="1"/>
    <col min="13" max="16384" width="11.42578125" style="1"/>
  </cols>
  <sheetData>
    <row r="2" spans="2:12" ht="23.1" customHeight="1" x14ac:dyDescent="0.2">
      <c r="B2" s="71"/>
      <c r="C2" s="72"/>
      <c r="D2" s="63" t="s">
        <v>72</v>
      </c>
      <c r="E2" s="63"/>
      <c r="F2" s="63"/>
      <c r="G2" s="63"/>
      <c r="H2" s="63"/>
      <c r="I2" s="64"/>
      <c r="J2" s="75" t="s">
        <v>85</v>
      </c>
      <c r="K2" s="76"/>
      <c r="L2" s="77"/>
    </row>
    <row r="3" spans="2:12" ht="23.1" customHeight="1" x14ac:dyDescent="0.2">
      <c r="B3" s="73"/>
      <c r="C3" s="74"/>
      <c r="D3" s="66"/>
      <c r="E3" s="66"/>
      <c r="F3" s="66"/>
      <c r="G3" s="66"/>
      <c r="H3" s="66"/>
      <c r="I3" s="67"/>
      <c r="J3" s="75" t="s">
        <v>2</v>
      </c>
      <c r="K3" s="76"/>
      <c r="L3" s="77"/>
    </row>
    <row r="5" spans="2:12" s="35" customFormat="1" ht="60.75" customHeight="1" x14ac:dyDescent="0.25">
      <c r="B5" s="31" t="s">
        <v>70</v>
      </c>
      <c r="C5" s="31" t="s">
        <v>20</v>
      </c>
      <c r="D5" s="32" t="s">
        <v>36</v>
      </c>
      <c r="E5" s="32" t="s">
        <v>37</v>
      </c>
      <c r="F5" s="32" t="s">
        <v>38</v>
      </c>
      <c r="G5" s="32" t="s">
        <v>39</v>
      </c>
      <c r="H5" s="32" t="s">
        <v>40</v>
      </c>
      <c r="I5" s="32" t="s">
        <v>41</v>
      </c>
      <c r="J5" s="32" t="s">
        <v>42</v>
      </c>
      <c r="K5" s="33" t="s">
        <v>45</v>
      </c>
      <c r="L5" s="34" t="s">
        <v>62</v>
      </c>
    </row>
    <row r="6" spans="2:12" s="37" customFormat="1" ht="30" customHeight="1" x14ac:dyDescent="0.25">
      <c r="B6" s="70" t="str">
        <f>'Mapa&amp;tratamiento del riesgo'!B8</f>
        <v/>
      </c>
      <c r="C6" s="40">
        <f>'Mapa&amp;tratamiento del riesgo'!J8</f>
        <v>0</v>
      </c>
      <c r="D6" s="36"/>
      <c r="E6" s="36"/>
      <c r="F6" s="36"/>
      <c r="G6" s="36"/>
      <c r="H6" s="36"/>
      <c r="I6" s="36"/>
      <c r="J6" s="36"/>
      <c r="K6" s="38" t="str">
        <f>IF(SUM(D6:J6)=0,"",SUM(D6:J6))</f>
        <v/>
      </c>
      <c r="L6" s="39" t="str">
        <f>IF(K6=0,"",IF(AND(K6&gt;=95,K6&lt;=100),"Fuerte",IF(AND(K6&gt;=85,K6&lt;95),"Moderado",IF(AND(K6&gt;=5,K6&lt;85),"Debil",""))))</f>
        <v/>
      </c>
    </row>
    <row r="7" spans="2:12" s="37" customFormat="1" ht="30" customHeight="1" x14ac:dyDescent="0.25">
      <c r="B7" s="70"/>
      <c r="C7" s="40">
        <f>'Mapa&amp;tratamiento del riesgo'!J9</f>
        <v>0</v>
      </c>
      <c r="D7" s="36"/>
      <c r="E7" s="36"/>
      <c r="F7" s="36"/>
      <c r="G7" s="36"/>
      <c r="H7" s="36"/>
      <c r="I7" s="36"/>
      <c r="J7" s="36"/>
      <c r="K7" s="38" t="str">
        <f t="shared" ref="K7:K26" si="0">IF(SUM(D7:J7)=0,"",SUM(D7:J7))</f>
        <v/>
      </c>
      <c r="L7" s="39" t="str">
        <f t="shared" ref="L7:L35" si="1">IF(K7=0,"",IF(AND(K7&gt;=95,K7&lt;=100),"Fuerte",IF(AND(K7&gt;=85,K7&lt;95),"Moderado",IF(AND(K7&gt;=5,K7&lt;85),"Debil",""))))</f>
        <v/>
      </c>
    </row>
    <row r="8" spans="2:12" s="37" customFormat="1" ht="30" customHeight="1" x14ac:dyDescent="0.25">
      <c r="B8" s="70"/>
      <c r="C8" s="40">
        <f>'Mapa&amp;tratamiento del riesgo'!J10</f>
        <v>0</v>
      </c>
      <c r="D8" s="36"/>
      <c r="E8" s="36"/>
      <c r="F8" s="36"/>
      <c r="G8" s="36"/>
      <c r="H8" s="36"/>
      <c r="I8" s="36"/>
      <c r="J8" s="36"/>
      <c r="K8" s="38" t="str">
        <f t="shared" si="0"/>
        <v/>
      </c>
      <c r="L8" s="39" t="str">
        <f t="shared" si="1"/>
        <v/>
      </c>
    </row>
    <row r="9" spans="2:12" s="37" customFormat="1" ht="30" customHeight="1" x14ac:dyDescent="0.25">
      <c r="B9" s="70" t="str">
        <f>'Mapa&amp;tratamiento del riesgo'!B11</f>
        <v/>
      </c>
      <c r="C9" s="40">
        <f>'Mapa&amp;tratamiento del riesgo'!J11</f>
        <v>0</v>
      </c>
      <c r="D9" s="36"/>
      <c r="E9" s="36"/>
      <c r="F9" s="36"/>
      <c r="G9" s="36"/>
      <c r="H9" s="36"/>
      <c r="I9" s="36"/>
      <c r="J9" s="36"/>
      <c r="K9" s="38" t="str">
        <f t="shared" si="0"/>
        <v/>
      </c>
      <c r="L9" s="39" t="str">
        <f t="shared" si="1"/>
        <v/>
      </c>
    </row>
    <row r="10" spans="2:12" s="37" customFormat="1" ht="30" customHeight="1" x14ac:dyDescent="0.25">
      <c r="B10" s="70"/>
      <c r="C10" s="40">
        <f>'Mapa&amp;tratamiento del riesgo'!J12</f>
        <v>0</v>
      </c>
      <c r="D10" s="36"/>
      <c r="E10" s="36"/>
      <c r="F10" s="36"/>
      <c r="G10" s="36"/>
      <c r="H10" s="36"/>
      <c r="I10" s="36"/>
      <c r="J10" s="36"/>
      <c r="K10" s="38" t="str">
        <f t="shared" si="0"/>
        <v/>
      </c>
      <c r="L10" s="39" t="str">
        <f t="shared" si="1"/>
        <v/>
      </c>
    </row>
    <row r="11" spans="2:12" s="37" customFormat="1" ht="30" customHeight="1" x14ac:dyDescent="0.25">
      <c r="B11" s="70"/>
      <c r="C11" s="40">
        <f>'Mapa&amp;tratamiento del riesgo'!J13</f>
        <v>0</v>
      </c>
      <c r="D11" s="36"/>
      <c r="E11" s="36"/>
      <c r="F11" s="36"/>
      <c r="G11" s="36"/>
      <c r="H11" s="36"/>
      <c r="I11" s="36">
        <v>15</v>
      </c>
      <c r="J11" s="36">
        <v>10</v>
      </c>
      <c r="K11" s="38">
        <f t="shared" si="0"/>
        <v>25</v>
      </c>
      <c r="L11" s="39" t="str">
        <f t="shared" si="1"/>
        <v>Debil</v>
      </c>
    </row>
    <row r="12" spans="2:12" s="37" customFormat="1" ht="30" customHeight="1" x14ac:dyDescent="0.25">
      <c r="B12" s="70" t="str">
        <f>'Mapa&amp;tratamiento del riesgo'!B14</f>
        <v/>
      </c>
      <c r="C12" s="40">
        <f>'Mapa&amp;tratamiento del riesgo'!J14</f>
        <v>0</v>
      </c>
      <c r="D12" s="36"/>
      <c r="E12" s="36"/>
      <c r="F12" s="36"/>
      <c r="G12" s="36"/>
      <c r="H12" s="36"/>
      <c r="I12" s="36"/>
      <c r="J12" s="36"/>
      <c r="K12" s="38" t="str">
        <f t="shared" si="0"/>
        <v/>
      </c>
      <c r="L12" s="39" t="str">
        <f t="shared" si="1"/>
        <v/>
      </c>
    </row>
    <row r="13" spans="2:12" s="37" customFormat="1" ht="30" customHeight="1" x14ac:dyDescent="0.25">
      <c r="B13" s="70"/>
      <c r="C13" s="40">
        <f>'Mapa&amp;tratamiento del riesgo'!J15</f>
        <v>0</v>
      </c>
      <c r="D13" s="36"/>
      <c r="E13" s="36"/>
      <c r="F13" s="36"/>
      <c r="G13" s="36"/>
      <c r="H13" s="36"/>
      <c r="I13" s="36"/>
      <c r="J13" s="36"/>
      <c r="K13" s="38" t="str">
        <f t="shared" si="0"/>
        <v/>
      </c>
      <c r="L13" s="39" t="str">
        <f t="shared" si="1"/>
        <v/>
      </c>
    </row>
    <row r="14" spans="2:12" s="37" customFormat="1" ht="30" customHeight="1" x14ac:dyDescent="0.25">
      <c r="B14" s="70"/>
      <c r="C14" s="40">
        <f>'Mapa&amp;tratamiento del riesgo'!J16</f>
        <v>0</v>
      </c>
      <c r="D14" s="36"/>
      <c r="E14" s="36"/>
      <c r="F14" s="36"/>
      <c r="G14" s="36"/>
      <c r="H14" s="36"/>
      <c r="I14" s="36"/>
      <c r="J14" s="36"/>
      <c r="K14" s="38" t="str">
        <f t="shared" si="0"/>
        <v/>
      </c>
      <c r="L14" s="39" t="str">
        <f t="shared" si="1"/>
        <v/>
      </c>
    </row>
    <row r="15" spans="2:12" s="37" customFormat="1" ht="30" customHeight="1" x14ac:dyDescent="0.25">
      <c r="B15" s="70" t="str">
        <f>'Mapa&amp;tratamiento del riesgo'!B17</f>
        <v/>
      </c>
      <c r="C15" s="40">
        <f>'Mapa&amp;tratamiento del riesgo'!J17</f>
        <v>0</v>
      </c>
      <c r="D15" s="36"/>
      <c r="E15" s="36"/>
      <c r="F15" s="36"/>
      <c r="G15" s="36"/>
      <c r="H15" s="36"/>
      <c r="I15" s="36"/>
      <c r="J15" s="36"/>
      <c r="K15" s="38" t="str">
        <f t="shared" si="0"/>
        <v/>
      </c>
      <c r="L15" s="39" t="str">
        <f t="shared" si="1"/>
        <v/>
      </c>
    </row>
    <row r="16" spans="2:12" s="37" customFormat="1" ht="30" customHeight="1" x14ac:dyDescent="0.25">
      <c r="B16" s="70"/>
      <c r="C16" s="40">
        <f>'Mapa&amp;tratamiento del riesgo'!J18</f>
        <v>0</v>
      </c>
      <c r="D16" s="36"/>
      <c r="E16" s="36"/>
      <c r="F16" s="36"/>
      <c r="G16" s="36"/>
      <c r="H16" s="36"/>
      <c r="I16" s="36"/>
      <c r="J16" s="36"/>
      <c r="K16" s="38" t="str">
        <f t="shared" si="0"/>
        <v/>
      </c>
      <c r="L16" s="39" t="str">
        <f t="shared" si="1"/>
        <v/>
      </c>
    </row>
    <row r="17" spans="2:12" s="37" customFormat="1" ht="30" customHeight="1" x14ac:dyDescent="0.25">
      <c r="B17" s="70"/>
      <c r="C17" s="40">
        <f>'Mapa&amp;tratamiento del riesgo'!J19</f>
        <v>0</v>
      </c>
      <c r="D17" s="36"/>
      <c r="E17" s="36"/>
      <c r="F17" s="36"/>
      <c r="G17" s="36"/>
      <c r="H17" s="36"/>
      <c r="I17" s="36"/>
      <c r="J17" s="36"/>
      <c r="K17" s="38" t="str">
        <f t="shared" si="0"/>
        <v/>
      </c>
      <c r="L17" s="39" t="str">
        <f t="shared" si="1"/>
        <v/>
      </c>
    </row>
    <row r="18" spans="2:12" s="37" customFormat="1" ht="30" customHeight="1" x14ac:dyDescent="0.25">
      <c r="B18" s="70" t="str">
        <f>'Mapa&amp;tratamiento del riesgo'!B20</f>
        <v/>
      </c>
      <c r="C18" s="40">
        <f>'Mapa&amp;tratamiento del riesgo'!J20</f>
        <v>0</v>
      </c>
      <c r="D18" s="36"/>
      <c r="E18" s="36"/>
      <c r="F18" s="36"/>
      <c r="G18" s="36"/>
      <c r="H18" s="36"/>
      <c r="I18" s="36"/>
      <c r="J18" s="36"/>
      <c r="K18" s="38" t="str">
        <f t="shared" si="0"/>
        <v/>
      </c>
      <c r="L18" s="39" t="str">
        <f t="shared" si="1"/>
        <v/>
      </c>
    </row>
    <row r="19" spans="2:12" s="37" customFormat="1" ht="30" customHeight="1" x14ac:dyDescent="0.25">
      <c r="B19" s="70"/>
      <c r="C19" s="40">
        <f>'Mapa&amp;tratamiento del riesgo'!J21</f>
        <v>0</v>
      </c>
      <c r="D19" s="36"/>
      <c r="E19" s="36"/>
      <c r="F19" s="36"/>
      <c r="G19" s="36"/>
      <c r="H19" s="36"/>
      <c r="I19" s="36"/>
      <c r="J19" s="36"/>
      <c r="K19" s="38" t="str">
        <f t="shared" si="0"/>
        <v/>
      </c>
      <c r="L19" s="39" t="str">
        <f t="shared" si="1"/>
        <v/>
      </c>
    </row>
    <row r="20" spans="2:12" ht="30" customHeight="1" x14ac:dyDescent="0.2">
      <c r="B20" s="70"/>
      <c r="C20" s="40">
        <f>'Mapa&amp;tratamiento del riesgo'!J22</f>
        <v>0</v>
      </c>
      <c r="D20" s="36"/>
      <c r="E20" s="36"/>
      <c r="F20" s="36"/>
      <c r="G20" s="36"/>
      <c r="H20" s="36"/>
      <c r="I20" s="36"/>
      <c r="J20" s="36"/>
      <c r="K20" s="38" t="str">
        <f t="shared" si="0"/>
        <v/>
      </c>
      <c r="L20" s="39" t="str">
        <f t="shared" si="1"/>
        <v/>
      </c>
    </row>
    <row r="21" spans="2:12" ht="30" customHeight="1" x14ac:dyDescent="0.2">
      <c r="B21" s="70" t="str">
        <f>'Mapa&amp;tratamiento del riesgo'!B23</f>
        <v/>
      </c>
      <c r="C21" s="40">
        <f>'Mapa&amp;tratamiento del riesgo'!J23</f>
        <v>0</v>
      </c>
      <c r="D21" s="36"/>
      <c r="E21" s="36"/>
      <c r="F21" s="36"/>
      <c r="G21" s="36"/>
      <c r="H21" s="36"/>
      <c r="I21" s="36"/>
      <c r="J21" s="36"/>
      <c r="K21" s="38" t="str">
        <f t="shared" si="0"/>
        <v/>
      </c>
      <c r="L21" s="39" t="str">
        <f t="shared" si="1"/>
        <v/>
      </c>
    </row>
    <row r="22" spans="2:12" ht="30" customHeight="1" x14ac:dyDescent="0.2">
      <c r="B22" s="70"/>
      <c r="C22" s="40">
        <f>'Mapa&amp;tratamiento del riesgo'!J24</f>
        <v>0</v>
      </c>
      <c r="D22" s="36"/>
      <c r="E22" s="36"/>
      <c r="F22" s="36"/>
      <c r="G22" s="36"/>
      <c r="H22" s="36"/>
      <c r="I22" s="36"/>
      <c r="J22" s="36"/>
      <c r="K22" s="38" t="str">
        <f t="shared" si="0"/>
        <v/>
      </c>
      <c r="L22" s="39" t="str">
        <f t="shared" si="1"/>
        <v/>
      </c>
    </row>
    <row r="23" spans="2:12" ht="30" customHeight="1" x14ac:dyDescent="0.2">
      <c r="B23" s="70"/>
      <c r="C23" s="40">
        <f>'Mapa&amp;tratamiento del riesgo'!J25</f>
        <v>0</v>
      </c>
      <c r="D23" s="36"/>
      <c r="E23" s="36"/>
      <c r="F23" s="36"/>
      <c r="G23" s="36"/>
      <c r="H23" s="36"/>
      <c r="I23" s="36"/>
      <c r="J23" s="36"/>
      <c r="K23" s="38" t="str">
        <f t="shared" si="0"/>
        <v/>
      </c>
      <c r="L23" s="39" t="str">
        <f t="shared" si="1"/>
        <v/>
      </c>
    </row>
    <row r="24" spans="2:12" ht="30" customHeight="1" x14ac:dyDescent="0.2">
      <c r="B24" s="70" t="str">
        <f>'Mapa&amp;tratamiento del riesgo'!B26</f>
        <v/>
      </c>
      <c r="C24" s="40">
        <f>'Mapa&amp;tratamiento del riesgo'!J26</f>
        <v>0</v>
      </c>
      <c r="D24" s="36"/>
      <c r="E24" s="36"/>
      <c r="F24" s="36"/>
      <c r="G24" s="36"/>
      <c r="H24" s="36"/>
      <c r="I24" s="36"/>
      <c r="J24" s="36"/>
      <c r="K24" s="38" t="str">
        <f t="shared" si="0"/>
        <v/>
      </c>
      <c r="L24" s="39" t="str">
        <f t="shared" si="1"/>
        <v/>
      </c>
    </row>
    <row r="25" spans="2:12" ht="30" customHeight="1" x14ac:dyDescent="0.2">
      <c r="B25" s="70"/>
      <c r="C25" s="40">
        <f>'Mapa&amp;tratamiento del riesgo'!J27</f>
        <v>0</v>
      </c>
      <c r="D25" s="36"/>
      <c r="E25" s="36"/>
      <c r="F25" s="36"/>
      <c r="G25" s="36"/>
      <c r="H25" s="36"/>
      <c r="I25" s="36"/>
      <c r="J25" s="36"/>
      <c r="K25" s="38" t="str">
        <f t="shared" si="0"/>
        <v/>
      </c>
      <c r="L25" s="39" t="str">
        <f t="shared" si="1"/>
        <v/>
      </c>
    </row>
    <row r="26" spans="2:12" ht="30" customHeight="1" x14ac:dyDescent="0.2">
      <c r="B26" s="70"/>
      <c r="C26" s="40">
        <f>'Mapa&amp;tratamiento del riesgo'!J28</f>
        <v>0</v>
      </c>
      <c r="D26" s="36"/>
      <c r="E26" s="36"/>
      <c r="F26" s="36"/>
      <c r="G26" s="36"/>
      <c r="H26" s="36"/>
      <c r="I26" s="36"/>
      <c r="J26" s="36"/>
      <c r="K26" s="38" t="str">
        <f t="shared" si="0"/>
        <v/>
      </c>
      <c r="L26" s="39" t="str">
        <f t="shared" si="1"/>
        <v/>
      </c>
    </row>
    <row r="27" spans="2:12" ht="30" customHeight="1" x14ac:dyDescent="0.2">
      <c r="B27" s="70" t="str">
        <f>'Mapa&amp;tratamiento del riesgo'!B29</f>
        <v/>
      </c>
      <c r="C27" s="40">
        <f>'Mapa&amp;tratamiento del riesgo'!J29</f>
        <v>0</v>
      </c>
      <c r="D27" s="36"/>
      <c r="E27" s="36"/>
      <c r="F27" s="36"/>
      <c r="G27" s="36"/>
      <c r="H27" s="36"/>
      <c r="I27" s="36"/>
      <c r="J27" s="36"/>
      <c r="K27" s="38" t="str">
        <f t="shared" ref="K27:K35" si="2">IF(SUM(D27:J27)=0,"",SUM(D27:J27))</f>
        <v/>
      </c>
      <c r="L27" s="39" t="str">
        <f t="shared" si="1"/>
        <v/>
      </c>
    </row>
    <row r="28" spans="2:12" ht="30" customHeight="1" x14ac:dyDescent="0.2">
      <c r="B28" s="70"/>
      <c r="C28" s="40">
        <f>'Mapa&amp;tratamiento del riesgo'!J30</f>
        <v>0</v>
      </c>
      <c r="D28" s="36"/>
      <c r="E28" s="36"/>
      <c r="F28" s="36"/>
      <c r="G28" s="36"/>
      <c r="H28" s="36"/>
      <c r="I28" s="36"/>
      <c r="J28" s="36"/>
      <c r="K28" s="38" t="str">
        <f t="shared" si="2"/>
        <v/>
      </c>
      <c r="L28" s="39" t="str">
        <f t="shared" si="1"/>
        <v/>
      </c>
    </row>
    <row r="29" spans="2:12" ht="30" customHeight="1" x14ac:dyDescent="0.2">
      <c r="B29" s="70"/>
      <c r="C29" s="40">
        <f>'Mapa&amp;tratamiento del riesgo'!J31</f>
        <v>0</v>
      </c>
      <c r="D29" s="36"/>
      <c r="E29" s="36"/>
      <c r="F29" s="36"/>
      <c r="G29" s="36"/>
      <c r="H29" s="36"/>
      <c r="I29" s="36"/>
      <c r="J29" s="36"/>
      <c r="K29" s="38" t="str">
        <f t="shared" si="2"/>
        <v/>
      </c>
      <c r="L29" s="39" t="str">
        <f t="shared" si="1"/>
        <v/>
      </c>
    </row>
    <row r="30" spans="2:12" ht="30" customHeight="1" x14ac:dyDescent="0.2">
      <c r="B30" s="70" t="str">
        <f>'Mapa&amp;tratamiento del riesgo'!B32</f>
        <v/>
      </c>
      <c r="C30" s="40">
        <f>'Mapa&amp;tratamiento del riesgo'!J32</f>
        <v>0</v>
      </c>
      <c r="D30" s="36"/>
      <c r="E30" s="36"/>
      <c r="F30" s="36"/>
      <c r="G30" s="36"/>
      <c r="H30" s="36"/>
      <c r="I30" s="36"/>
      <c r="J30" s="36"/>
      <c r="K30" s="38" t="str">
        <f t="shared" si="2"/>
        <v/>
      </c>
      <c r="L30" s="39" t="str">
        <f t="shared" si="1"/>
        <v/>
      </c>
    </row>
    <row r="31" spans="2:12" ht="30" customHeight="1" x14ac:dyDescent="0.2">
      <c r="B31" s="70"/>
      <c r="C31" s="40">
        <f>'Mapa&amp;tratamiento del riesgo'!J33</f>
        <v>0</v>
      </c>
      <c r="D31" s="36"/>
      <c r="E31" s="36"/>
      <c r="F31" s="36"/>
      <c r="G31" s="36"/>
      <c r="H31" s="36"/>
      <c r="I31" s="36"/>
      <c r="J31" s="36"/>
      <c r="K31" s="38" t="str">
        <f t="shared" si="2"/>
        <v/>
      </c>
      <c r="L31" s="39" t="str">
        <f t="shared" si="1"/>
        <v/>
      </c>
    </row>
    <row r="32" spans="2:12" ht="30" customHeight="1" x14ac:dyDescent="0.2">
      <c r="B32" s="70"/>
      <c r="C32" s="40">
        <f>'Mapa&amp;tratamiento del riesgo'!J34</f>
        <v>0</v>
      </c>
      <c r="D32" s="36"/>
      <c r="E32" s="36"/>
      <c r="F32" s="36"/>
      <c r="G32" s="36"/>
      <c r="H32" s="36"/>
      <c r="I32" s="36"/>
      <c r="J32" s="36"/>
      <c r="K32" s="38" t="str">
        <f t="shared" si="2"/>
        <v/>
      </c>
      <c r="L32" s="39" t="str">
        <f t="shared" si="1"/>
        <v/>
      </c>
    </row>
    <row r="33" spans="2:12" ht="30" customHeight="1" x14ac:dyDescent="0.2">
      <c r="B33" s="70" t="str">
        <f>'Mapa&amp;tratamiento del riesgo'!B35</f>
        <v/>
      </c>
      <c r="C33" s="40">
        <f>'Mapa&amp;tratamiento del riesgo'!J35</f>
        <v>0</v>
      </c>
      <c r="D33" s="36"/>
      <c r="E33" s="36"/>
      <c r="F33" s="36"/>
      <c r="G33" s="36"/>
      <c r="H33" s="36"/>
      <c r="I33" s="36"/>
      <c r="J33" s="36"/>
      <c r="K33" s="38" t="str">
        <f t="shared" si="2"/>
        <v/>
      </c>
      <c r="L33" s="39" t="str">
        <f t="shared" si="1"/>
        <v/>
      </c>
    </row>
    <row r="34" spans="2:12" ht="30" customHeight="1" x14ac:dyDescent="0.2">
      <c r="B34" s="70"/>
      <c r="C34" s="40">
        <f>'Mapa&amp;tratamiento del riesgo'!J36</f>
        <v>0</v>
      </c>
      <c r="D34" s="36"/>
      <c r="E34" s="36"/>
      <c r="F34" s="36"/>
      <c r="G34" s="36"/>
      <c r="H34" s="36"/>
      <c r="I34" s="36"/>
      <c r="J34" s="36"/>
      <c r="K34" s="38" t="str">
        <f t="shared" si="2"/>
        <v/>
      </c>
      <c r="L34" s="39" t="str">
        <f t="shared" si="1"/>
        <v/>
      </c>
    </row>
    <row r="35" spans="2:12" ht="30" customHeight="1" x14ac:dyDescent="0.2">
      <c r="B35" s="70"/>
      <c r="C35" s="40">
        <f>'Mapa&amp;tratamiento del riesgo'!J37</f>
        <v>0</v>
      </c>
      <c r="D35" s="36"/>
      <c r="E35" s="36"/>
      <c r="F35" s="36"/>
      <c r="G35" s="36"/>
      <c r="H35" s="36"/>
      <c r="I35" s="36"/>
      <c r="J35" s="36"/>
      <c r="K35" s="38" t="str">
        <f t="shared" si="2"/>
        <v/>
      </c>
      <c r="L35" s="39" t="str">
        <f t="shared" si="1"/>
        <v/>
      </c>
    </row>
  </sheetData>
  <sheetProtection algorithmName="SHA-512" hashValue="gLYXb6qyE7Ubhejolsjtt2VTtOQvjC1wRtGSF0R4aBTmfGQdQ9vrdWlb0vPb9pTKD5uAebflmKF4YFoUiic+lw==" saltValue="Ute/TagRaNQx/Wn+c+pQ1Q==" spinCount="100000" sheet="1" formatCells="0" formatColumns="0" formatRows="0" insertColumns="0" insertRows="0" insertHyperlinks="0" deleteColumns="0" deleteRows="0" sort="0" autoFilter="0" pivotTables="0"/>
  <mergeCells count="14">
    <mergeCell ref="B24:B26"/>
    <mergeCell ref="B27:B29"/>
    <mergeCell ref="B30:B32"/>
    <mergeCell ref="B33:B35"/>
    <mergeCell ref="B9:B11"/>
    <mergeCell ref="B12:B14"/>
    <mergeCell ref="B15:B17"/>
    <mergeCell ref="B18:B20"/>
    <mergeCell ref="B21:B23"/>
    <mergeCell ref="B6:B8"/>
    <mergeCell ref="B2:C3"/>
    <mergeCell ref="D2:I3"/>
    <mergeCell ref="J2:L2"/>
    <mergeCell ref="J3:L3"/>
  </mergeCells>
  <dataValidations count="2">
    <dataValidation type="list" allowBlank="1" showInputMessage="1" showErrorMessage="1" sqref="D6:I35" xr:uid="{00000000-0002-0000-0100-000000000000}">
      <formula1>tipo3</formula1>
    </dataValidation>
    <dataValidation type="list" allowBlank="1" showInputMessage="1" showErrorMessage="1" sqref="J6:J35" xr:uid="{00000000-0002-0000-0100-000001000000}">
      <formula1>tipo4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H26"/>
  <sheetViews>
    <sheetView workbookViewId="0">
      <selection activeCell="J9" sqref="J9"/>
    </sheetView>
  </sheetViews>
  <sheetFormatPr baseColWidth="10" defaultRowHeight="15" x14ac:dyDescent="0.25"/>
  <cols>
    <col min="1" max="2" width="11.42578125" style="12"/>
    <col min="3" max="8" width="20.7109375" style="12" customWidth="1"/>
    <col min="9" max="16384" width="11.42578125" style="12"/>
  </cols>
  <sheetData>
    <row r="1" spans="3:8" s="22" customFormat="1" ht="37.5" customHeight="1" x14ac:dyDescent="0.25">
      <c r="C1" s="80" t="s">
        <v>65</v>
      </c>
      <c r="D1" s="80"/>
      <c r="E1" s="80"/>
      <c r="F1" s="80"/>
      <c r="G1" s="80"/>
    </row>
    <row r="2" spans="3:8" ht="57" customHeight="1" x14ac:dyDescent="0.25">
      <c r="C2" s="15" t="s">
        <v>62</v>
      </c>
      <c r="D2" s="15" t="s">
        <v>58</v>
      </c>
      <c r="E2" s="15" t="s">
        <v>59</v>
      </c>
      <c r="F2" s="15" t="s">
        <v>60</v>
      </c>
      <c r="G2" s="15" t="s">
        <v>61</v>
      </c>
    </row>
    <row r="3" spans="3:8" ht="15" customHeight="1" x14ac:dyDescent="0.25">
      <c r="C3" s="13" t="s">
        <v>66</v>
      </c>
      <c r="D3" s="14" t="s">
        <v>68</v>
      </c>
      <c r="E3" s="14" t="s">
        <v>68</v>
      </c>
      <c r="F3" s="14">
        <v>2</v>
      </c>
      <c r="G3" s="14">
        <v>2</v>
      </c>
    </row>
    <row r="4" spans="3:8" ht="15" customHeight="1" x14ac:dyDescent="0.25">
      <c r="C4" s="13" t="s">
        <v>66</v>
      </c>
      <c r="D4" s="14" t="s">
        <v>68</v>
      </c>
      <c r="E4" s="14" t="s">
        <v>57</v>
      </c>
      <c r="F4" s="14">
        <v>2</v>
      </c>
      <c r="G4" s="14">
        <v>1</v>
      </c>
    </row>
    <row r="5" spans="3:8" ht="15" customHeight="1" x14ac:dyDescent="0.25">
      <c r="C5" s="13" t="s">
        <v>66</v>
      </c>
      <c r="D5" s="14" t="s">
        <v>68</v>
      </c>
      <c r="E5" s="14" t="s">
        <v>69</v>
      </c>
      <c r="F5" s="14">
        <v>2</v>
      </c>
      <c r="G5" s="14">
        <v>0</v>
      </c>
    </row>
    <row r="6" spans="3:8" ht="15" customHeight="1" x14ac:dyDescent="0.25">
      <c r="C6" s="13" t="s">
        <v>66</v>
      </c>
      <c r="D6" s="14" t="s">
        <v>69</v>
      </c>
      <c r="E6" s="14" t="s">
        <v>68</v>
      </c>
      <c r="F6" s="14">
        <v>0</v>
      </c>
      <c r="G6" s="14">
        <v>2</v>
      </c>
    </row>
    <row r="7" spans="3:8" ht="15" customHeight="1" x14ac:dyDescent="0.25">
      <c r="C7" s="13" t="s">
        <v>67</v>
      </c>
      <c r="D7" s="14" t="s">
        <v>68</v>
      </c>
      <c r="E7" s="14" t="s">
        <v>68</v>
      </c>
      <c r="F7" s="14">
        <v>1</v>
      </c>
      <c r="G7" s="14">
        <v>1</v>
      </c>
    </row>
    <row r="8" spans="3:8" ht="15" customHeight="1" x14ac:dyDescent="0.25">
      <c r="C8" s="13" t="s">
        <v>67</v>
      </c>
      <c r="D8" s="14" t="s">
        <v>68</v>
      </c>
      <c r="E8" s="14" t="s">
        <v>57</v>
      </c>
      <c r="F8" s="14">
        <v>1</v>
      </c>
      <c r="G8" s="14">
        <v>0</v>
      </c>
    </row>
    <row r="9" spans="3:8" ht="15" customHeight="1" x14ac:dyDescent="0.25">
      <c r="C9" s="13" t="s">
        <v>67</v>
      </c>
      <c r="D9" s="14" t="s">
        <v>68</v>
      </c>
      <c r="E9" s="14" t="s">
        <v>69</v>
      </c>
      <c r="F9" s="14">
        <v>1</v>
      </c>
      <c r="G9" s="14">
        <v>0</v>
      </c>
    </row>
    <row r="10" spans="3:8" ht="15" customHeight="1" x14ac:dyDescent="0.25">
      <c r="C10" s="13" t="s">
        <v>67</v>
      </c>
      <c r="D10" s="14" t="s">
        <v>69</v>
      </c>
      <c r="E10" s="14" t="s">
        <v>68</v>
      </c>
      <c r="F10" s="14">
        <v>0</v>
      </c>
      <c r="G10" s="14">
        <v>1</v>
      </c>
    </row>
    <row r="13" spans="3:8" x14ac:dyDescent="0.25">
      <c r="C13" s="81" t="s">
        <v>63</v>
      </c>
      <c r="D13" s="81" t="s">
        <v>64</v>
      </c>
      <c r="E13" s="81"/>
      <c r="F13" s="81"/>
      <c r="G13" s="81"/>
      <c r="H13" s="81"/>
    </row>
    <row r="14" spans="3:8" ht="15.75" customHeight="1" x14ac:dyDescent="0.25">
      <c r="C14" s="81"/>
      <c r="D14" s="16" t="s">
        <v>28</v>
      </c>
      <c r="E14" s="16" t="s">
        <v>27</v>
      </c>
      <c r="F14" s="16" t="s">
        <v>12</v>
      </c>
      <c r="G14" s="16" t="s">
        <v>22</v>
      </c>
      <c r="H14" s="16" t="s">
        <v>11</v>
      </c>
    </row>
    <row r="15" spans="3:8" x14ac:dyDescent="0.25">
      <c r="C15" s="17" t="s">
        <v>30</v>
      </c>
      <c r="D15" s="18" t="s">
        <v>25</v>
      </c>
      <c r="E15" s="19" t="s">
        <v>23</v>
      </c>
      <c r="F15" s="19" t="s">
        <v>23</v>
      </c>
      <c r="G15" s="20" t="s">
        <v>24</v>
      </c>
      <c r="H15" s="20" t="s">
        <v>24</v>
      </c>
    </row>
    <row r="16" spans="3:8" x14ac:dyDescent="0.25">
      <c r="C16" s="17" t="s">
        <v>9</v>
      </c>
      <c r="D16" s="21" t="s">
        <v>26</v>
      </c>
      <c r="E16" s="18" t="s">
        <v>25</v>
      </c>
      <c r="F16" s="19" t="s">
        <v>23</v>
      </c>
      <c r="G16" s="20" t="s">
        <v>24</v>
      </c>
      <c r="H16" s="20" t="s">
        <v>24</v>
      </c>
    </row>
    <row r="17" spans="3:8" x14ac:dyDescent="0.25">
      <c r="C17" s="17" t="s">
        <v>8</v>
      </c>
      <c r="D17" s="21" t="s">
        <v>26</v>
      </c>
      <c r="E17" s="18" t="s">
        <v>25</v>
      </c>
      <c r="F17" s="19" t="s">
        <v>23</v>
      </c>
      <c r="G17" s="20" t="s">
        <v>24</v>
      </c>
      <c r="H17" s="20" t="s">
        <v>24</v>
      </c>
    </row>
    <row r="18" spans="3:8" x14ac:dyDescent="0.25">
      <c r="C18" s="17" t="s">
        <v>29</v>
      </c>
      <c r="D18" s="21" t="s">
        <v>26</v>
      </c>
      <c r="E18" s="18" t="s">
        <v>25</v>
      </c>
      <c r="F18" s="19" t="s">
        <v>25</v>
      </c>
      <c r="G18" s="19" t="s">
        <v>23</v>
      </c>
      <c r="H18" s="20" t="s">
        <v>24</v>
      </c>
    </row>
    <row r="19" spans="3:8" x14ac:dyDescent="0.25">
      <c r="C19" s="17" t="s">
        <v>6</v>
      </c>
      <c r="D19" s="21" t="s">
        <v>26</v>
      </c>
      <c r="E19" s="18" t="s">
        <v>25</v>
      </c>
      <c r="F19" s="18" t="s">
        <v>25</v>
      </c>
      <c r="G19" s="19" t="s">
        <v>23</v>
      </c>
      <c r="H19" s="20" t="s">
        <v>24</v>
      </c>
    </row>
    <row r="22" spans="3:8" x14ac:dyDescent="0.25">
      <c r="C22" s="82" t="s">
        <v>32</v>
      </c>
      <c r="D22" s="82"/>
      <c r="E22" s="82"/>
      <c r="F22" s="82"/>
      <c r="G22" s="82"/>
      <c r="H22" s="82"/>
    </row>
    <row r="23" spans="3:8" ht="15" customHeight="1" x14ac:dyDescent="0.25">
      <c r="C23" s="78" t="s">
        <v>33</v>
      </c>
      <c r="D23" s="78"/>
      <c r="E23" s="78"/>
      <c r="F23" s="78"/>
      <c r="G23" s="78"/>
      <c r="H23" s="78"/>
    </row>
    <row r="24" spans="3:8" ht="15" customHeight="1" x14ac:dyDescent="0.25">
      <c r="C24" s="78" t="s">
        <v>34</v>
      </c>
      <c r="D24" s="78"/>
      <c r="E24" s="78"/>
      <c r="F24" s="78"/>
      <c r="G24" s="78"/>
      <c r="H24" s="78"/>
    </row>
    <row r="25" spans="3:8" ht="15" customHeight="1" x14ac:dyDescent="0.25">
      <c r="C25" s="79" t="s">
        <v>35</v>
      </c>
      <c r="D25" s="79"/>
      <c r="E25" s="79"/>
      <c r="F25" s="79"/>
      <c r="G25" s="79"/>
      <c r="H25" s="79"/>
    </row>
    <row r="26" spans="3:8" ht="15.75" customHeight="1" x14ac:dyDescent="0.25"/>
  </sheetData>
  <mergeCells count="7">
    <mergeCell ref="C24:H24"/>
    <mergeCell ref="C25:H25"/>
    <mergeCell ref="C1:G1"/>
    <mergeCell ref="C13:C14"/>
    <mergeCell ref="D13:H13"/>
    <mergeCell ref="C22:H22"/>
    <mergeCell ref="C23:H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9"/>
  <sheetViews>
    <sheetView workbookViewId="0">
      <selection activeCell="G21" sqref="G21"/>
    </sheetView>
  </sheetViews>
  <sheetFormatPr baseColWidth="10" defaultRowHeight="15" x14ac:dyDescent="0.25"/>
  <cols>
    <col min="1" max="1" width="13.42578125" style="12" customWidth="1"/>
    <col min="2" max="2" width="27.7109375" style="12" customWidth="1"/>
    <col min="3" max="5" width="11.42578125" style="12"/>
    <col min="6" max="6" width="15.7109375" style="12" bestFit="1" customWidth="1"/>
    <col min="7" max="7" width="11.42578125" style="12"/>
    <col min="8" max="8" width="19.5703125" style="12" customWidth="1"/>
    <col min="9" max="16384" width="11.42578125" style="12"/>
  </cols>
  <sheetData>
    <row r="1" spans="1:8" s="22" customFormat="1" x14ac:dyDescent="0.25">
      <c r="A1" s="22" t="s">
        <v>14</v>
      </c>
      <c r="B1" s="22" t="s">
        <v>15</v>
      </c>
      <c r="C1" s="22" t="s">
        <v>43</v>
      </c>
      <c r="D1" s="22" t="s">
        <v>44</v>
      </c>
      <c r="F1" s="22" t="s">
        <v>48</v>
      </c>
      <c r="G1" s="22" t="s">
        <v>82</v>
      </c>
      <c r="H1" s="22" t="s">
        <v>81</v>
      </c>
    </row>
    <row r="2" spans="1:8" ht="12.95" customHeight="1" x14ac:dyDescent="0.25">
      <c r="A2" s="12" t="s">
        <v>6</v>
      </c>
      <c r="B2" s="12" t="s">
        <v>13</v>
      </c>
      <c r="C2" s="12">
        <v>15</v>
      </c>
      <c r="D2" s="12">
        <v>10</v>
      </c>
      <c r="F2" s="12" t="s">
        <v>49</v>
      </c>
      <c r="G2" s="28">
        <v>0</v>
      </c>
      <c r="H2" s="29" t="s">
        <v>80</v>
      </c>
    </row>
    <row r="3" spans="1:8" ht="12.95" customHeight="1" x14ac:dyDescent="0.25">
      <c r="A3" s="12" t="s">
        <v>7</v>
      </c>
      <c r="B3" s="12" t="s">
        <v>31</v>
      </c>
      <c r="C3" s="12">
        <v>0</v>
      </c>
      <c r="D3" s="12">
        <v>5</v>
      </c>
      <c r="F3" s="12" t="s">
        <v>50</v>
      </c>
      <c r="G3" s="28">
        <v>0.25</v>
      </c>
      <c r="H3" s="29" t="s">
        <v>78</v>
      </c>
    </row>
    <row r="4" spans="1:8" ht="12.95" customHeight="1" x14ac:dyDescent="0.25">
      <c r="A4" s="12" t="s">
        <v>8</v>
      </c>
      <c r="B4" s="12" t="s">
        <v>12</v>
      </c>
      <c r="D4" s="12">
        <v>0</v>
      </c>
      <c r="F4" s="12" t="s">
        <v>46</v>
      </c>
      <c r="G4" s="28">
        <v>1</v>
      </c>
      <c r="H4" s="30" t="s">
        <v>73</v>
      </c>
    </row>
    <row r="5" spans="1:8" ht="12.95" customHeight="1" x14ac:dyDescent="0.25">
      <c r="A5" s="12" t="s">
        <v>9</v>
      </c>
      <c r="B5" s="12" t="s">
        <v>22</v>
      </c>
      <c r="F5" s="12" t="s">
        <v>47</v>
      </c>
      <c r="H5" s="29" t="s">
        <v>76</v>
      </c>
    </row>
    <row r="6" spans="1:8" ht="12.95" customHeight="1" x14ac:dyDescent="0.25">
      <c r="A6" s="12" t="s">
        <v>10</v>
      </c>
      <c r="B6" s="12" t="s">
        <v>11</v>
      </c>
      <c r="H6" s="29" t="s">
        <v>74</v>
      </c>
    </row>
    <row r="7" spans="1:8" ht="12.95" customHeight="1" x14ac:dyDescent="0.25">
      <c r="H7" s="29" t="s">
        <v>79</v>
      </c>
    </row>
    <row r="8" spans="1:8" ht="12.95" customHeight="1" x14ac:dyDescent="0.25">
      <c r="H8" s="29" t="s">
        <v>75</v>
      </c>
    </row>
    <row r="9" spans="1:8" ht="12.95" customHeight="1" x14ac:dyDescent="0.25">
      <c r="H9" s="29" t="s">
        <v>83</v>
      </c>
    </row>
    <row r="10" spans="1:8" ht="12.95" customHeight="1" x14ac:dyDescent="0.25">
      <c r="H10" s="29" t="s">
        <v>77</v>
      </c>
    </row>
    <row r="11" spans="1:8" ht="12.95" customHeight="1" x14ac:dyDescent="0.25"/>
    <row r="12" spans="1:8" ht="12.95" customHeight="1" x14ac:dyDescent="0.25"/>
    <row r="13" spans="1:8" ht="12.95" customHeight="1" x14ac:dyDescent="0.25"/>
    <row r="14" spans="1:8" ht="12.95" customHeight="1" x14ac:dyDescent="0.25"/>
    <row r="15" spans="1:8" ht="12.95" customHeight="1" x14ac:dyDescent="0.25"/>
    <row r="16" spans="1:8" ht="12.95" customHeight="1" x14ac:dyDescent="0.25"/>
    <row r="17" ht="12.95" customHeight="1" x14ac:dyDescent="0.25"/>
    <row r="18" ht="12.95" customHeight="1" x14ac:dyDescent="0.25"/>
    <row r="19" ht="12.95" customHeight="1" x14ac:dyDescent="0.25"/>
    <row r="20" ht="12.95" customHeight="1" x14ac:dyDescent="0.25"/>
    <row r="21" ht="12.95" customHeight="1" x14ac:dyDescent="0.25"/>
    <row r="22" ht="12.95" customHeight="1" x14ac:dyDescent="0.25"/>
    <row r="23" ht="12.95" customHeight="1" x14ac:dyDescent="0.25"/>
    <row r="24" ht="12.95" customHeight="1" x14ac:dyDescent="0.25"/>
    <row r="25" ht="12.95" customHeight="1" x14ac:dyDescent="0.25"/>
    <row r="26" ht="12.95" customHeight="1" x14ac:dyDescent="0.25"/>
    <row r="27" ht="12.95" customHeight="1" x14ac:dyDescent="0.25"/>
    <row r="28" ht="12.95" customHeight="1" x14ac:dyDescent="0.25"/>
    <row r="29" ht="12.95" customHeight="1" x14ac:dyDescent="0.25"/>
    <row r="30" ht="12.95" customHeight="1" x14ac:dyDescent="0.25"/>
    <row r="31" ht="12.95" customHeight="1" x14ac:dyDescent="0.25"/>
    <row r="32" ht="12.95" customHeight="1" x14ac:dyDescent="0.25"/>
    <row r="33" ht="12.95" customHeight="1" x14ac:dyDescent="0.25"/>
    <row r="34" ht="12.95" customHeight="1" x14ac:dyDescent="0.25"/>
    <row r="35" ht="12.95" customHeight="1" x14ac:dyDescent="0.25"/>
    <row r="36" ht="12.95" customHeight="1" x14ac:dyDescent="0.25"/>
    <row r="37" ht="12.95" customHeight="1" x14ac:dyDescent="0.25"/>
    <row r="38" ht="12.95" customHeight="1" x14ac:dyDescent="0.25"/>
    <row r="39" ht="12.95" customHeight="1" x14ac:dyDescent="0.25"/>
    <row r="40" ht="12.95" customHeight="1" x14ac:dyDescent="0.25"/>
    <row r="41" ht="12.95" customHeight="1" x14ac:dyDescent="0.25"/>
    <row r="42" ht="12.95" customHeight="1" x14ac:dyDescent="0.25"/>
    <row r="43" ht="12.95" customHeight="1" x14ac:dyDescent="0.25"/>
    <row r="44" ht="12.95" customHeight="1" x14ac:dyDescent="0.25"/>
    <row r="45" ht="12.95" customHeight="1" x14ac:dyDescent="0.25"/>
    <row r="46" ht="12.95" customHeight="1" x14ac:dyDescent="0.25"/>
    <row r="47" ht="12.95" customHeight="1" x14ac:dyDescent="0.25"/>
    <row r="48" ht="12.95" customHeight="1" x14ac:dyDescent="0.25"/>
    <row r="49" ht="12.95" customHeight="1" x14ac:dyDescent="0.25"/>
    <row r="50" ht="12.95" customHeight="1" x14ac:dyDescent="0.25"/>
    <row r="51" ht="12.95" customHeight="1" x14ac:dyDescent="0.25"/>
    <row r="52" ht="12.95" customHeight="1" x14ac:dyDescent="0.25"/>
    <row r="53" ht="12.95" customHeight="1" x14ac:dyDescent="0.25"/>
    <row r="54" ht="12.95" customHeight="1" x14ac:dyDescent="0.25"/>
    <row r="55" ht="12.95" customHeight="1" x14ac:dyDescent="0.25"/>
    <row r="56" ht="12.95" customHeight="1" x14ac:dyDescent="0.25"/>
    <row r="57" ht="12.95" customHeight="1" x14ac:dyDescent="0.25"/>
    <row r="58" ht="12.95" customHeight="1" x14ac:dyDescent="0.25"/>
    <row r="59" ht="12.95" customHeight="1" x14ac:dyDescent="0.25"/>
    <row r="60" ht="12.95" customHeight="1" x14ac:dyDescent="0.25"/>
    <row r="61" ht="12.95" customHeight="1" x14ac:dyDescent="0.25"/>
    <row r="62" ht="12.95" customHeight="1" x14ac:dyDescent="0.25"/>
    <row r="63" ht="12.95" customHeight="1" x14ac:dyDescent="0.25"/>
    <row r="64" ht="12.95" customHeight="1" x14ac:dyDescent="0.25"/>
    <row r="65" ht="12.95" customHeight="1" x14ac:dyDescent="0.25"/>
    <row r="66" ht="12.95" customHeight="1" x14ac:dyDescent="0.25"/>
    <row r="67" ht="12.95" customHeight="1" x14ac:dyDescent="0.25"/>
    <row r="68" ht="12.95" customHeight="1" x14ac:dyDescent="0.25"/>
    <row r="69" ht="12.95" customHeight="1" x14ac:dyDescent="0.25"/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Mapa&amp;tratamiento del riesgo</vt:lpstr>
      <vt:lpstr>Evaluación de Controles</vt:lpstr>
      <vt:lpstr>Anexo_1</vt:lpstr>
      <vt:lpstr>Dato</vt:lpstr>
      <vt:lpstr>tipo</vt:lpstr>
      <vt:lpstr>tipo1</vt:lpstr>
      <vt:lpstr>tipo2</vt:lpstr>
      <vt:lpstr>tipo3</vt:lpstr>
      <vt:lpstr>tipo4</vt:lpstr>
      <vt:lpstr>tipo5</vt:lpstr>
      <vt:lpstr>tipo6</vt:lpstr>
      <vt:lpstr>tipo7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Coordinador(a) Planeación</dc:creator>
  <cp:lastModifiedBy>jhonny.valencia</cp:lastModifiedBy>
  <dcterms:created xsi:type="dcterms:W3CDTF">2018-08-28T21:22:08Z</dcterms:created>
  <dcterms:modified xsi:type="dcterms:W3CDTF">2023-10-05T14:39:08Z</dcterms:modified>
</cp:coreProperties>
</file>